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24240" windowHeight="13740" tabRatio="813"/>
  </bookViews>
  <sheets>
    <sheet name="C.2" sheetId="12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1" hidden="1">L.3!$Z$1:$Z$239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K77" i="17" s="1"/>
  <c r="J81" i="17"/>
  <c r="I81" i="17"/>
  <c r="H81" i="17"/>
  <c r="G81" i="17"/>
  <c r="G77" i="17" s="1"/>
  <c r="F81" i="17"/>
  <c r="E81" i="17"/>
  <c r="M78" i="17"/>
  <c r="L78" i="17"/>
  <c r="L77" i="17" s="1"/>
  <c r="K78" i="17"/>
  <c r="J78" i="17"/>
  <c r="J77" i="17" s="1"/>
  <c r="I78" i="17"/>
  <c r="H78" i="17"/>
  <c r="H77" i="17" s="1"/>
  <c r="G78" i="17"/>
  <c r="F78" i="17"/>
  <c r="F77" i="17" s="1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K64" i="17" s="1"/>
  <c r="J68" i="17"/>
  <c r="I68" i="17"/>
  <c r="H68" i="17"/>
  <c r="G68" i="17"/>
  <c r="G64" i="17" s="1"/>
  <c r="F68" i="17"/>
  <c r="E68" i="17"/>
  <c r="M65" i="17"/>
  <c r="L65" i="17"/>
  <c r="L64" i="17" s="1"/>
  <c r="K65" i="17"/>
  <c r="J65" i="17"/>
  <c r="J64" i="17" s="1"/>
  <c r="I65" i="17"/>
  <c r="H65" i="17"/>
  <c r="H64" i="17" s="1"/>
  <c r="G65" i="17"/>
  <c r="F65" i="17"/>
  <c r="F64" i="17" s="1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K52" i="17" s="1"/>
  <c r="K51" i="17" s="1"/>
  <c r="J56" i="17"/>
  <c r="I56" i="17"/>
  <c r="H56" i="17"/>
  <c r="G56" i="17"/>
  <c r="G52" i="17" s="1"/>
  <c r="G51" i="17" s="1"/>
  <c r="F56" i="17"/>
  <c r="E56" i="17"/>
  <c r="M53" i="17"/>
  <c r="L53" i="17"/>
  <c r="L52" i="17" s="1"/>
  <c r="L51" i="17" s="1"/>
  <c r="K53" i="17"/>
  <c r="J53" i="17"/>
  <c r="J52" i="17" s="1"/>
  <c r="I53" i="17"/>
  <c r="H53" i="17"/>
  <c r="H52" i="17" s="1"/>
  <c r="H51" i="17" s="1"/>
  <c r="G53" i="17"/>
  <c r="F53" i="17"/>
  <c r="F52" i="17" s="1"/>
  <c r="E53" i="17"/>
  <c r="M52" i="17"/>
  <c r="M51" i="17" s="1"/>
  <c r="I52" i="17"/>
  <c r="I51" i="17" s="1"/>
  <c r="E52" i="17"/>
  <c r="E51" i="17" s="1"/>
  <c r="M47" i="17"/>
  <c r="L47" i="17"/>
  <c r="K47" i="17"/>
  <c r="J47" i="17"/>
  <c r="I47" i="17"/>
  <c r="H47" i="17"/>
  <c r="G47" i="17"/>
  <c r="F47" i="17"/>
  <c r="E47" i="17"/>
  <c r="M8" i="17"/>
  <c r="L8" i="17"/>
  <c r="L4" i="17" s="1"/>
  <c r="K8" i="17"/>
  <c r="J8" i="17"/>
  <c r="I8" i="17"/>
  <c r="H8" i="17"/>
  <c r="H4" i="17" s="1"/>
  <c r="G8" i="17"/>
  <c r="F8" i="17"/>
  <c r="E8" i="17"/>
  <c r="M5" i="17"/>
  <c r="M4" i="17" s="1"/>
  <c r="L5" i="17"/>
  <c r="K5" i="17"/>
  <c r="K4" i="17" s="1"/>
  <c r="J5" i="17"/>
  <c r="I5" i="17"/>
  <c r="I4" i="17" s="1"/>
  <c r="I92" i="17" s="1"/>
  <c r="H5" i="17"/>
  <c r="G5" i="17"/>
  <c r="G4" i="17" s="1"/>
  <c r="F5" i="17"/>
  <c r="E5" i="17"/>
  <c r="E4" i="17" s="1"/>
  <c r="J4" i="17"/>
  <c r="F4" i="17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K77" i="16" s="1"/>
  <c r="J78" i="16"/>
  <c r="I78" i="16"/>
  <c r="I77" i="16" s="1"/>
  <c r="H78" i="16"/>
  <c r="G78" i="16"/>
  <c r="G77" i="16" s="1"/>
  <c r="F78" i="16"/>
  <c r="E78" i="16"/>
  <c r="E77" i="16" s="1"/>
  <c r="J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K64" i="16" s="1"/>
  <c r="J65" i="16"/>
  <c r="I65" i="16"/>
  <c r="I64" i="16" s="1"/>
  <c r="H65" i="16"/>
  <c r="G65" i="16"/>
  <c r="G64" i="16" s="1"/>
  <c r="F65" i="16"/>
  <c r="E65" i="16"/>
  <c r="E64" i="16" s="1"/>
  <c r="J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L51" i="16" s="1"/>
  <c r="K56" i="16"/>
  <c r="J56" i="16"/>
  <c r="I56" i="16"/>
  <c r="H56" i="16"/>
  <c r="H52" i="16" s="1"/>
  <c r="H51" i="16" s="1"/>
  <c r="G56" i="16"/>
  <c r="F56" i="16"/>
  <c r="E56" i="16"/>
  <c r="M53" i="16"/>
  <c r="M52" i="16" s="1"/>
  <c r="M51" i="16" s="1"/>
  <c r="L53" i="16"/>
  <c r="K53" i="16"/>
  <c r="K52" i="16" s="1"/>
  <c r="J53" i="16"/>
  <c r="I53" i="16"/>
  <c r="I52" i="16" s="1"/>
  <c r="I51" i="16" s="1"/>
  <c r="H53" i="16"/>
  <c r="G53" i="16"/>
  <c r="G52" i="16" s="1"/>
  <c r="F53" i="16"/>
  <c r="E53" i="16"/>
  <c r="E52" i="16" s="1"/>
  <c r="E51" i="16" s="1"/>
  <c r="J52" i="16"/>
  <c r="J51" i="16" s="1"/>
  <c r="F52" i="16"/>
  <c r="F51" i="16" s="1"/>
  <c r="M47" i="16"/>
  <c r="L47" i="16"/>
  <c r="K47" i="16"/>
  <c r="J47" i="16"/>
  <c r="I47" i="16"/>
  <c r="H47" i="16"/>
  <c r="G47" i="16"/>
  <c r="F47" i="16"/>
  <c r="E47" i="16"/>
  <c r="M8" i="16"/>
  <c r="M4" i="16" s="1"/>
  <c r="M92" i="16" s="1"/>
  <c r="L8" i="16"/>
  <c r="K8" i="16"/>
  <c r="J8" i="16"/>
  <c r="I8" i="16"/>
  <c r="I4" i="16" s="1"/>
  <c r="I92" i="16" s="1"/>
  <c r="H8" i="16"/>
  <c r="G8" i="16"/>
  <c r="F8" i="16"/>
  <c r="E8" i="16"/>
  <c r="E4" i="16" s="1"/>
  <c r="E92" i="16" s="1"/>
  <c r="M5" i="16"/>
  <c r="L5" i="16"/>
  <c r="L4" i="16" s="1"/>
  <c r="L92" i="16" s="1"/>
  <c r="K5" i="16"/>
  <c r="J5" i="16"/>
  <c r="J4" i="16" s="1"/>
  <c r="I5" i="16"/>
  <c r="H5" i="16"/>
  <c r="H4" i="16" s="1"/>
  <c r="H92" i="16" s="1"/>
  <c r="G5" i="16"/>
  <c r="F5" i="16"/>
  <c r="F4" i="16" s="1"/>
  <c r="F92" i="16" s="1"/>
  <c r="E5" i="16"/>
  <c r="K4" i="16"/>
  <c r="G4" i="16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L77" i="15" s="1"/>
  <c r="K78" i="15"/>
  <c r="J78" i="15"/>
  <c r="J77" i="15" s="1"/>
  <c r="I78" i="15"/>
  <c r="H78" i="15"/>
  <c r="H77" i="15" s="1"/>
  <c r="G78" i="15"/>
  <c r="F78" i="15"/>
  <c r="F77" i="15" s="1"/>
  <c r="E78" i="15"/>
  <c r="K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L64" i="15" s="1"/>
  <c r="K65" i="15"/>
  <c r="J65" i="15"/>
  <c r="J64" i="15" s="1"/>
  <c r="I65" i="15"/>
  <c r="H65" i="15"/>
  <c r="H64" i="15" s="1"/>
  <c r="G65" i="15"/>
  <c r="F65" i="15"/>
  <c r="F64" i="15" s="1"/>
  <c r="E65" i="15"/>
  <c r="K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L56" i="15"/>
  <c r="K56" i="15"/>
  <c r="J56" i="15"/>
  <c r="I56" i="15"/>
  <c r="I52" i="15" s="1"/>
  <c r="H56" i="15"/>
  <c r="G56" i="15"/>
  <c r="F56" i="15"/>
  <c r="E56" i="15"/>
  <c r="E52" i="15" s="1"/>
  <c r="M53" i="15"/>
  <c r="L53" i="15"/>
  <c r="L52" i="15" s="1"/>
  <c r="L51" i="15" s="1"/>
  <c r="K53" i="15"/>
  <c r="J53" i="15"/>
  <c r="J52" i="15" s="1"/>
  <c r="I53" i="15"/>
  <c r="H53" i="15"/>
  <c r="H52" i="15" s="1"/>
  <c r="H51" i="15" s="1"/>
  <c r="G53" i="15"/>
  <c r="F53" i="15"/>
  <c r="F52" i="15" s="1"/>
  <c r="E53" i="15"/>
  <c r="K52" i="15"/>
  <c r="K51" i="15" s="1"/>
  <c r="G52" i="15"/>
  <c r="G51" i="15" s="1"/>
  <c r="M47" i="15"/>
  <c r="L47" i="15"/>
  <c r="K47" i="15"/>
  <c r="J47" i="15"/>
  <c r="I47" i="15"/>
  <c r="H47" i="15"/>
  <c r="G47" i="15"/>
  <c r="F47" i="15"/>
  <c r="E47" i="15"/>
  <c r="M8" i="15"/>
  <c r="L8" i="15"/>
  <c r="K8" i="15"/>
  <c r="J8" i="15"/>
  <c r="J4" i="15" s="1"/>
  <c r="I8" i="15"/>
  <c r="H8" i="15"/>
  <c r="G8" i="15"/>
  <c r="F8" i="15"/>
  <c r="F4" i="15" s="1"/>
  <c r="E8" i="15"/>
  <c r="M5" i="15"/>
  <c r="M4" i="15" s="1"/>
  <c r="L5" i="15"/>
  <c r="K5" i="15"/>
  <c r="K4" i="15" s="1"/>
  <c r="K92" i="15" s="1"/>
  <c r="J5" i="15"/>
  <c r="I5" i="15"/>
  <c r="I4" i="15" s="1"/>
  <c r="H5" i="15"/>
  <c r="G5" i="15"/>
  <c r="G4" i="15" s="1"/>
  <c r="F5" i="15"/>
  <c r="E5" i="15"/>
  <c r="E4" i="15" s="1"/>
  <c r="L4" i="15"/>
  <c r="L92" i="15" s="1"/>
  <c r="H4" i="15"/>
  <c r="H92" i="15" s="1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K78" i="14"/>
  <c r="K77" i="14" s="1"/>
  <c r="J78" i="14"/>
  <c r="I78" i="14"/>
  <c r="H78" i="14"/>
  <c r="G78" i="14"/>
  <c r="G77" i="14" s="1"/>
  <c r="F78" i="14"/>
  <c r="E78" i="14"/>
  <c r="M77" i="14"/>
  <c r="L77" i="14"/>
  <c r="I77" i="14"/>
  <c r="H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K65" i="14"/>
  <c r="K64" i="14" s="1"/>
  <c r="J65" i="14"/>
  <c r="I65" i="14"/>
  <c r="H65" i="14"/>
  <c r="G65" i="14"/>
  <c r="G64" i="14" s="1"/>
  <c r="F65" i="14"/>
  <c r="E65" i="14"/>
  <c r="M64" i="14"/>
  <c r="L64" i="14"/>
  <c r="I64" i="14"/>
  <c r="H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K53" i="14"/>
  <c r="K52" i="14" s="1"/>
  <c r="K51" i="14" s="1"/>
  <c r="J53" i="14"/>
  <c r="I53" i="14"/>
  <c r="H53" i="14"/>
  <c r="G53" i="14"/>
  <c r="G52" i="14" s="1"/>
  <c r="G51" i="14" s="1"/>
  <c r="F53" i="14"/>
  <c r="E53" i="14"/>
  <c r="M52" i="14"/>
  <c r="L52" i="14"/>
  <c r="L51" i="14" s="1"/>
  <c r="I52" i="14"/>
  <c r="H52" i="14"/>
  <c r="H51" i="14" s="1"/>
  <c r="E52" i="14"/>
  <c r="M51" i="14"/>
  <c r="I51" i="14"/>
  <c r="E51" i="14"/>
  <c r="M47" i="14"/>
  <c r="L47" i="14"/>
  <c r="K47" i="14"/>
  <c r="J47" i="14"/>
  <c r="I47" i="14"/>
  <c r="H47" i="14"/>
  <c r="G47" i="14"/>
  <c r="F47" i="14"/>
  <c r="E47" i="14"/>
  <c r="M8" i="14"/>
  <c r="L8" i="14"/>
  <c r="K8" i="14"/>
  <c r="K4" i="14" s="1"/>
  <c r="J8" i="14"/>
  <c r="I8" i="14"/>
  <c r="H8" i="14"/>
  <c r="G8" i="14"/>
  <c r="G4" i="14" s="1"/>
  <c r="F8" i="14"/>
  <c r="E8" i="14"/>
  <c r="M5" i="14"/>
  <c r="L5" i="14"/>
  <c r="L4" i="14" s="1"/>
  <c r="K5" i="14"/>
  <c r="J5" i="14"/>
  <c r="J4" i="14" s="1"/>
  <c r="J92" i="14" s="1"/>
  <c r="I5" i="14"/>
  <c r="H5" i="14"/>
  <c r="H4" i="14" s="1"/>
  <c r="H92" i="14" s="1"/>
  <c r="G5" i="14"/>
  <c r="F5" i="14"/>
  <c r="F4" i="14" s="1"/>
  <c r="F92" i="14" s="1"/>
  <c r="E5" i="14"/>
  <c r="M4" i="14"/>
  <c r="M92" i="14" s="1"/>
  <c r="I4" i="14"/>
  <c r="I92" i="14" s="1"/>
  <c r="E4" i="14"/>
  <c r="E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J10" i="13"/>
  <c r="J9" i="13" s="1"/>
  <c r="J40" i="13" s="1"/>
  <c r="I10" i="13"/>
  <c r="H10" i="13"/>
  <c r="G10" i="13"/>
  <c r="F10" i="13"/>
  <c r="F9" i="13" s="1"/>
  <c r="F40" i="13" s="1"/>
  <c r="E10" i="13"/>
  <c r="M9" i="13"/>
  <c r="L9" i="13"/>
  <c r="K9" i="13"/>
  <c r="I9" i="13"/>
  <c r="H9" i="13"/>
  <c r="G9" i="13"/>
  <c r="E9" i="13"/>
  <c r="M4" i="13"/>
  <c r="M40" i="13" s="1"/>
  <c r="L4" i="13"/>
  <c r="L40" i="13" s="1"/>
  <c r="K4" i="13"/>
  <c r="K40" i="13" s="1"/>
  <c r="J4" i="13"/>
  <c r="I4" i="13"/>
  <c r="I40" i="13" s="1"/>
  <c r="H4" i="13"/>
  <c r="H40" i="13" s="1"/>
  <c r="G4" i="13"/>
  <c r="G40" i="13" s="1"/>
  <c r="F4" i="13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H26" i="5"/>
  <c r="H30" i="5" s="1"/>
  <c r="D26" i="5"/>
  <c r="D30" i="5" s="1"/>
  <c r="Z20" i="5"/>
  <c r="K20" i="5"/>
  <c r="K26" i="5" s="1"/>
  <c r="K30" i="5" s="1"/>
  <c r="J20" i="5"/>
  <c r="J26" i="5" s="1"/>
  <c r="J30" i="5" s="1"/>
  <c r="I20" i="5"/>
  <c r="I26" i="5" s="1"/>
  <c r="I30" i="5" s="1"/>
  <c r="H20" i="5"/>
  <c r="G20" i="5"/>
  <c r="G26" i="5" s="1"/>
  <c r="G30" i="5" s="1"/>
  <c r="F20" i="5"/>
  <c r="F26" i="5" s="1"/>
  <c r="F30" i="5" s="1"/>
  <c r="E20" i="5"/>
  <c r="E26" i="5" s="1"/>
  <c r="E30" i="5" s="1"/>
  <c r="D20" i="5"/>
  <c r="C20" i="5"/>
  <c r="C26" i="5" s="1"/>
  <c r="C30" i="5" s="1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H30" i="4" s="1"/>
  <c r="D26" i="4"/>
  <c r="D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K30" i="4" s="1"/>
  <c r="J4" i="4"/>
  <c r="J26" i="4" s="1"/>
  <c r="J30" i="4" s="1"/>
  <c r="I4" i="4"/>
  <c r="I26" i="4" s="1"/>
  <c r="I30" i="4" s="1"/>
  <c r="H4" i="4"/>
  <c r="G4" i="4"/>
  <c r="G26" i="4" s="1"/>
  <c r="G30" i="4" s="1"/>
  <c r="F4" i="4"/>
  <c r="F26" i="4" s="1"/>
  <c r="F30" i="4" s="1"/>
  <c r="E4" i="4"/>
  <c r="E26" i="4" s="1"/>
  <c r="E30" i="4" s="1"/>
  <c r="D4" i="4"/>
  <c r="C4" i="4"/>
  <c r="C26" i="4" s="1"/>
  <c r="C30" i="4" s="1"/>
  <c r="G92" i="15" l="1"/>
  <c r="F51" i="15"/>
  <c r="F92" i="15" s="1"/>
  <c r="J51" i="15"/>
  <c r="J92" i="15" s="1"/>
  <c r="E51" i="15"/>
  <c r="I51" i="15"/>
  <c r="M51" i="15"/>
  <c r="M92" i="15" s="1"/>
  <c r="G51" i="16"/>
  <c r="K51" i="16"/>
  <c r="K92" i="16" s="1"/>
  <c r="E92" i="17"/>
  <c r="M92" i="17"/>
  <c r="H92" i="17"/>
  <c r="L92" i="17"/>
  <c r="L92" i="14"/>
  <c r="G92" i="14"/>
  <c r="K92" i="14"/>
  <c r="E92" i="15"/>
  <c r="I92" i="15"/>
  <c r="J92" i="16"/>
  <c r="G92" i="17"/>
  <c r="K92" i="17"/>
  <c r="G92" i="16"/>
  <c r="F51" i="17"/>
  <c r="F92" i="17" s="1"/>
  <c r="J51" i="17"/>
  <c r="J92" i="17" s="1"/>
</calcChain>
</file>

<file path=xl/sharedStrings.xml><?xml version="1.0" encoding="utf-8"?>
<sst xmlns="http://schemas.openxmlformats.org/spreadsheetml/2006/main" count="6501" uniqueCount="183">
  <si>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</si>
  <si>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</si>
  <si>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</si>
  <si>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</si>
  <si>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</si>
  <si>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</si>
  <si>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</si>
  <si>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</si>
  <si>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</si>
  <si>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</si>
  <si>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</si>
  <si>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</si>
  <si>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</si>
  <si>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</si>
  <si>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</si>
  <si>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</si>
  <si>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</si>
  <si>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</si>
  <si>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</si>
  <si>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</si>
  <si>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</si>
  <si>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</si>
  <si>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</si>
  <si>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</si>
  <si>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</si>
  <si>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</si>
  <si>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</si>
  <si>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</si>
  <si>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</si>
  <si>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</si>
  <si>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</si>
  <si>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</si>
  <si>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</si>
  <si>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</si>
  <si>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</si>
  <si>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</si>
  <si>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</si>
  <si>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</si>
  <si>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</si>
  <si>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</si>
  <si>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</si>
  <si>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</si>
  <si>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</si>
  <si>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</si>
  <si>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</si>
  <si>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</si>
  <si>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</si>
  <si>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</si>
  <si>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</si>
  <si>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</si>
  <si>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</si>
  <si>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</si>
  <si>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</si>
  <si>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</si>
  <si>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</si>
  <si>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</si>
  <si>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</si>
  <si>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</si>
  <si>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</si>
  <si>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</si>
  <si>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</si>
  <si>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</si>
  <si>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</si>
  <si>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</si>
  <si>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</si>
  <si>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</si>
  <si>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</si>
  <si>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</si>
  <si>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</si>
  <si>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</si>
  <si>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</si>
  <si>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</si>
  <si>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</si>
  <si>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</si>
  <si>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</si>
  <si>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</si>
  <si>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</si>
  <si>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</si>
  <si>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</si>
  <si>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</si>
  <si>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</si>
  <si>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</si>
  <si>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</si>
  <si>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</si>
  <si>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</si>
  <si>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</si>
  <si>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</si>
  <si>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</si>
  <si>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</si>
  <si>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</si>
  <si>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</si>
  <si>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</si>
  <si>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</si>
  <si>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</si>
  <si>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</si>
  <si>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</si>
  <si>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</si>
  <si>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</si>
  <si>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</si>
  <si>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</si>
  <si>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</si>
  <si>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</si>
  <si>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</si>
  <si>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</si>
  <si>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</si>
  <si>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</si>
  <si>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</si>
  <si>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</si>
  <si>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</si>
  <si>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</si>
  <si>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</si>
  <si>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</si>
  <si>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</si>
  <si>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</si>
  <si>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</si>
  <si>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</si>
  <si>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</si>
  <si>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</si>
  <si>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</si>
  <si>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</si>
  <si>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</si>
  <si>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</si>
  <si>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</si>
  <si>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</si>
  <si>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</si>
  <si>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</si>
  <si>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</si>
  <si>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</si>
  <si>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</si>
  <si>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</si>
  <si>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</si>
  <si>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</si>
  <si>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</si>
  <si>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</si>
  <si>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</si>
  <si>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</si>
  <si>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</si>
  <si>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</si>
  <si>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</si>
  <si>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1. Office Of The Speaker</t>
  </si>
  <si>
    <t>2. Office Of The Secretary</t>
  </si>
  <si>
    <t>3. Financial Management</t>
  </si>
  <si>
    <t>4. Corporate Services</t>
  </si>
  <si>
    <t>5. Security And Records Management</t>
  </si>
  <si>
    <t xml:space="preserve">9. </t>
  </si>
  <si>
    <t xml:space="preserve">8. </t>
  </si>
  <si>
    <t xml:space="preserve">7. </t>
  </si>
  <si>
    <t xml:space="preserve">6. </t>
  </si>
  <si>
    <t xml:space="preserve">5. </t>
  </si>
  <si>
    <t xml:space="preserve">4. </t>
  </si>
  <si>
    <t>3. Parliamentary Services</t>
  </si>
  <si>
    <t>1. Members Facilities</t>
  </si>
  <si>
    <t>2. Political Party Support</t>
  </si>
  <si>
    <t>1. Standing Committees</t>
  </si>
  <si>
    <t>2. Portfolio Committees</t>
  </si>
  <si>
    <t>3. Public Participation And Awareness</t>
  </si>
  <si>
    <t>4. Committees And Research Services</t>
  </si>
  <si>
    <t>5. Hansard And Language Services</t>
  </si>
  <si>
    <t>6. Deputy Secretary: Parliamentary Services</t>
  </si>
  <si>
    <t>7. Proceedings And Ncop</t>
  </si>
  <si>
    <t>8. Legal Services</t>
  </si>
  <si>
    <t>2. Facilities For Members And Political Parties</t>
  </si>
  <si>
    <t>1. Administration</t>
  </si>
  <si>
    <t xml:space="preserve">13. </t>
  </si>
  <si>
    <t xml:space="preserve">14. </t>
  </si>
  <si>
    <t xml:space="preserve">15. </t>
  </si>
  <si>
    <t xml:space="preserve">10. </t>
  </si>
  <si>
    <t xml:space="preserve">11. </t>
  </si>
  <si>
    <t xml:space="preserve">12. </t>
  </si>
  <si>
    <t>Table B.1: Specification of receipts: Provincial Legislature</t>
  </si>
  <si>
    <t>Table B.2: Payments and estimates by economic classification: Provincial Legislature</t>
  </si>
  <si>
    <t>Table 2.2: Summary of departmental receipts collection</t>
  </si>
  <si>
    <t>Table 2.3: Summary of payments and estimates by programme: Provincial Legislature</t>
  </si>
  <si>
    <t>Table 2.4: Summary of provincial payments and estimates by economic classification: Provincial Legislature</t>
  </si>
  <si>
    <t>Table 2.10.1: Summary of payments and estimates by sub-programme: Administration</t>
  </si>
  <si>
    <t>Table 2.10.2 : Summary of payments and estimates by sub-programme: Facilities For Members And Political Parties</t>
  </si>
  <si>
    <t>Table  2.12.1 : Summary of payments and estimates by economic classification: Administration</t>
  </si>
  <si>
    <t>Table  2.10.23: Summary of payments and estimates by economic classification: Parliamentary Services</t>
  </si>
  <si>
    <t>Table  2.12.2 : Summary of payments and estimates by economic classification: Facilities For Members And Political Parties</t>
  </si>
  <si>
    <t>Table  2.12.3: Summary of payments and estimates by sub-programme: Parliamentary Services</t>
  </si>
  <si>
    <t>Table B.3.1: Payments and estimates by economic classification: Administration</t>
  </si>
  <si>
    <t>Table B.3.2: Payments and estimates by economic classification: Facilities For Members And Political Parties</t>
  </si>
  <si>
    <t>Table B.3.3: Payments and estimates by economic classification: Parliamentary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</si>
</sst>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1932</v>
      </c>
      <c r="D9" s="33">
        <v>2872</v>
      </c>
      <c r="E9" s="33">
        <v>72</v>
      </c>
      <c r="F9" s="32">
        <v>2258</v>
      </c>
      <c r="G9" s="33">
        <v>2258</v>
      </c>
      <c r="H9" s="34">
        <v>2258</v>
      </c>
      <c r="I9" s="33">
        <v>2371</v>
      </c>
      <c r="J9" s="33">
        <v>2480</v>
      </c>
      <c r="K9" s="33">
        <v>2611.44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415</v>
      </c>
      <c r="D12" s="33">
        <v>361</v>
      </c>
      <c r="E12" s="33">
        <v>471</v>
      </c>
      <c r="F12" s="32">
        <v>169</v>
      </c>
      <c r="G12" s="33">
        <v>169</v>
      </c>
      <c r="H12" s="34">
        <v>445</v>
      </c>
      <c r="I12" s="33">
        <v>177</v>
      </c>
      <c r="J12" s="33">
        <v>185</v>
      </c>
      <c r="K12" s="33">
        <v>194.80499999999998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415</v>
      </c>
      <c r="D13" s="33">
        <v>0</v>
      </c>
      <c r="E13" s="33">
        <v>823</v>
      </c>
      <c r="F13" s="32">
        <v>0</v>
      </c>
      <c r="G13" s="33">
        <v>0</v>
      </c>
      <c r="H13" s="34">
        <v>17</v>
      </c>
      <c r="I13" s="33">
        <v>0</v>
      </c>
      <c r="J13" s="33">
        <v>0</v>
      </c>
      <c r="K13" s="33">
        <v>0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0</v>
      </c>
      <c r="D14" s="36">
        <v>0</v>
      </c>
      <c r="E14" s="36">
        <v>1905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2762</v>
      </c>
      <c r="D15" s="79">
        <f t="shared" ref="D15:K15" si="1">SUM(D5:D14)</f>
        <v>3233</v>
      </c>
      <c r="E15" s="79">
        <f t="shared" si="1"/>
        <v>3271</v>
      </c>
      <c r="F15" s="80">
        <f t="shared" si="1"/>
        <v>2427</v>
      </c>
      <c r="G15" s="79">
        <f t="shared" si="1"/>
        <v>2427</v>
      </c>
      <c r="H15" s="81">
        <f t="shared" si="1"/>
        <v>2720</v>
      </c>
      <c r="I15" s="79">
        <f t="shared" si="1"/>
        <v>2548</v>
      </c>
      <c r="J15" s="79">
        <f t="shared" si="1"/>
        <v>2665</v>
      </c>
      <c r="K15" s="79">
        <f t="shared" si="1"/>
        <v>2806.2449999999999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162</v>
      </c>
      <c r="C5" s="33">
        <v>36901</v>
      </c>
      <c r="D5" s="33">
        <v>39040</v>
      </c>
      <c r="E5" s="33">
        <v>46327</v>
      </c>
      <c r="F5" s="32">
        <v>41799</v>
      </c>
      <c r="G5" s="33">
        <v>44150</v>
      </c>
      <c r="H5" s="34">
        <v>44150</v>
      </c>
      <c r="I5" s="33">
        <v>52783</v>
      </c>
      <c r="J5" s="33">
        <v>50029</v>
      </c>
      <c r="K5" s="33">
        <v>52351.534000000014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161</v>
      </c>
      <c r="C6" s="33">
        <v>32795</v>
      </c>
      <c r="D6" s="33">
        <v>33305</v>
      </c>
      <c r="E6" s="33">
        <v>35422</v>
      </c>
      <c r="F6" s="32">
        <v>38836</v>
      </c>
      <c r="G6" s="33">
        <v>38836</v>
      </c>
      <c r="H6" s="34">
        <v>38836</v>
      </c>
      <c r="I6" s="33">
        <v>40253</v>
      </c>
      <c r="J6" s="33">
        <v>41098</v>
      </c>
      <c r="K6" s="33">
        <v>43276.193999999996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26" t="s">
        <v>150</v>
      </c>
      <c r="C7" s="33">
        <v>28347</v>
      </c>
      <c r="D7" s="33">
        <v>35740</v>
      </c>
      <c r="E7" s="33">
        <v>35509</v>
      </c>
      <c r="F7" s="32">
        <v>37574</v>
      </c>
      <c r="G7" s="33">
        <v>37645</v>
      </c>
      <c r="H7" s="34">
        <v>37645</v>
      </c>
      <c r="I7" s="33">
        <v>41841</v>
      </c>
      <c r="J7" s="33">
        <v>42998</v>
      </c>
      <c r="K7" s="33">
        <v>45819.892000000007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26" t="s">
        <v>149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26" t="s">
        <v>148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26" t="s">
        <v>147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146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145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144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166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167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168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163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164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165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98043</v>
      </c>
      <c r="D20" s="48">
        <f t="shared" ref="D20:K20" si="1">SUM(D5:D19)</f>
        <v>108085</v>
      </c>
      <c r="E20" s="48">
        <f t="shared" si="1"/>
        <v>117258</v>
      </c>
      <c r="F20" s="49">
        <f t="shared" si="1"/>
        <v>118209</v>
      </c>
      <c r="G20" s="48">
        <f t="shared" si="1"/>
        <v>120631</v>
      </c>
      <c r="H20" s="50">
        <f t="shared" si="1"/>
        <v>120631</v>
      </c>
      <c r="I20" s="48">
        <f t="shared" si="1"/>
        <v>134877</v>
      </c>
      <c r="J20" s="48">
        <f t="shared" si="1"/>
        <v>134125</v>
      </c>
      <c r="K20" s="48">
        <f t="shared" si="1"/>
        <v>141447.62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17762</v>
      </c>
      <c r="D23" s="33">
        <v>18436</v>
      </c>
      <c r="E23" s="33">
        <v>19567</v>
      </c>
      <c r="F23" s="32">
        <v>20576</v>
      </c>
      <c r="G23" s="33">
        <v>21656</v>
      </c>
      <c r="H23" s="34">
        <v>21656</v>
      </c>
      <c r="I23" s="33">
        <v>21606</v>
      </c>
      <c r="J23" s="33">
        <v>22686</v>
      </c>
      <c r="K23" s="33">
        <v>23911.044000000002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115805</v>
      </c>
      <c r="D26" s="60">
        <f t="shared" ref="D26:K26" si="2">D20+D23</f>
        <v>126521</v>
      </c>
      <c r="E26" s="60">
        <f t="shared" si="2"/>
        <v>136825</v>
      </c>
      <c r="F26" s="61">
        <f t="shared" si="2"/>
        <v>138785</v>
      </c>
      <c r="G26" s="60">
        <f t="shared" si="2"/>
        <v>142287</v>
      </c>
      <c r="H26" s="62">
        <f t="shared" si="2"/>
        <v>142287</v>
      </c>
      <c r="I26" s="60">
        <f t="shared" si="2"/>
        <v>156483</v>
      </c>
      <c r="J26" s="60">
        <f t="shared" si="2"/>
        <v>156811</v>
      </c>
      <c r="K26" s="60">
        <f t="shared" si="2"/>
        <v>165358.66399999999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2762</v>
      </c>
      <c r="D29" s="36">
        <v>3233</v>
      </c>
      <c r="E29" s="36">
        <v>3271</v>
      </c>
      <c r="F29" s="35">
        <v>2427</v>
      </c>
      <c r="G29" s="36">
        <v>2427</v>
      </c>
      <c r="H29" s="37">
        <v>2720</v>
      </c>
      <c r="I29" s="36">
        <v>2548</v>
      </c>
      <c r="J29" s="36">
        <v>2665</v>
      </c>
      <c r="K29" s="36">
        <v>2806.2449999999999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113043</v>
      </c>
      <c r="D30" s="60">
        <f t="shared" ref="D30:K30" si="3">D26-D29</f>
        <v>123288</v>
      </c>
      <c r="E30" s="60">
        <f t="shared" si="3"/>
        <v>133554</v>
      </c>
      <c r="F30" s="61">
        <f t="shared" si="3"/>
        <v>136358</v>
      </c>
      <c r="G30" s="60">
        <f t="shared" si="3"/>
        <v>139860</v>
      </c>
      <c r="H30" s="62">
        <f t="shared" si="3"/>
        <v>139567</v>
      </c>
      <c r="I30" s="60">
        <f t="shared" si="3"/>
        <v>153935</v>
      </c>
      <c r="J30" s="60">
        <f t="shared" si="3"/>
        <v>154146</v>
      </c>
      <c r="K30" s="60">
        <f t="shared" si="3"/>
        <v>162552.41899999999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94582</v>
      </c>
      <c r="D4" s="20">
        <f t="shared" ref="D4:K4" si="0">SUM(D5:D7)</f>
        <v>103793</v>
      </c>
      <c r="E4" s="20">
        <f t="shared" si="0"/>
        <v>112052</v>
      </c>
      <c r="F4" s="21">
        <f t="shared" si="0"/>
        <v>116247</v>
      </c>
      <c r="G4" s="20">
        <f t="shared" si="0"/>
        <v>116521</v>
      </c>
      <c r="H4" s="22">
        <f t="shared" si="0"/>
        <v>116718</v>
      </c>
      <c r="I4" s="20">
        <f t="shared" si="0"/>
        <v>129907</v>
      </c>
      <c r="J4" s="20">
        <f t="shared" si="0"/>
        <v>132056</v>
      </c>
      <c r="K4" s="20">
        <f t="shared" si="0"/>
        <v>139291.26400000002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66289</v>
      </c>
      <c r="D5" s="28">
        <v>71294</v>
      </c>
      <c r="E5" s="28">
        <v>76559</v>
      </c>
      <c r="F5" s="27">
        <v>82081</v>
      </c>
      <c r="G5" s="28">
        <v>83123</v>
      </c>
      <c r="H5" s="29">
        <v>83123</v>
      </c>
      <c r="I5" s="28">
        <v>93015</v>
      </c>
      <c r="J5" s="28">
        <v>97228</v>
      </c>
      <c r="K5" s="29">
        <v>102131.098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28293</v>
      </c>
      <c r="D6" s="33">
        <v>32482</v>
      </c>
      <c r="E6" s="33">
        <v>35493</v>
      </c>
      <c r="F6" s="32">
        <v>34166</v>
      </c>
      <c r="G6" s="33">
        <v>33398</v>
      </c>
      <c r="H6" s="34">
        <v>33595</v>
      </c>
      <c r="I6" s="33">
        <v>36892</v>
      </c>
      <c r="J6" s="33">
        <v>34828</v>
      </c>
      <c r="K6" s="34">
        <v>37160.166000000012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17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19406</v>
      </c>
      <c r="D8" s="40">
        <f t="shared" ref="D8:K8" si="1">SUM(D9:D15)</f>
        <v>20725</v>
      </c>
      <c r="E8" s="40">
        <f t="shared" si="1"/>
        <v>21762</v>
      </c>
      <c r="F8" s="41">
        <f t="shared" si="1"/>
        <v>22538</v>
      </c>
      <c r="G8" s="40">
        <f t="shared" si="1"/>
        <v>25494</v>
      </c>
      <c r="H8" s="42">
        <f t="shared" si="1"/>
        <v>25375</v>
      </c>
      <c r="I8" s="40">
        <f t="shared" si="1"/>
        <v>23666</v>
      </c>
      <c r="J8" s="40">
        <f t="shared" si="1"/>
        <v>24755</v>
      </c>
      <c r="K8" s="40">
        <f t="shared" si="1"/>
        <v>26067.399999999998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374</v>
      </c>
      <c r="E10" s="33">
        <v>336</v>
      </c>
      <c r="F10" s="32">
        <v>0</v>
      </c>
      <c r="G10" s="33">
        <v>496</v>
      </c>
      <c r="H10" s="34">
        <v>438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19077</v>
      </c>
      <c r="D14" s="33">
        <v>20031</v>
      </c>
      <c r="E14" s="33">
        <v>21073</v>
      </c>
      <c r="F14" s="32">
        <v>22189</v>
      </c>
      <c r="G14" s="33">
        <v>22189</v>
      </c>
      <c r="H14" s="34">
        <v>22189</v>
      </c>
      <c r="I14" s="33">
        <v>23298</v>
      </c>
      <c r="J14" s="33">
        <v>24370</v>
      </c>
      <c r="K14" s="34">
        <v>25661.609999999997</v>
      </c>
    </row>
    <row r="15" spans="1:27" s="14" customFormat="1" ht="12.75" customHeight="1" x14ac:dyDescent="0.25">
      <c r="A15" s="25"/>
      <c r="B15" s="26" t="s">
        <v>27</v>
      </c>
      <c r="C15" s="35">
        <v>329</v>
      </c>
      <c r="D15" s="36">
        <v>320</v>
      </c>
      <c r="E15" s="36">
        <v>353</v>
      </c>
      <c r="F15" s="35">
        <v>349</v>
      </c>
      <c r="G15" s="36">
        <v>2809</v>
      </c>
      <c r="H15" s="37">
        <v>2748</v>
      </c>
      <c r="I15" s="36">
        <v>368</v>
      </c>
      <c r="J15" s="36">
        <v>385</v>
      </c>
      <c r="K15" s="37">
        <v>405.79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1817</v>
      </c>
      <c r="D16" s="40">
        <f t="shared" ref="D16:K16" si="2">SUM(D17:D23)</f>
        <v>2003</v>
      </c>
      <c r="E16" s="40">
        <f t="shared" si="2"/>
        <v>3011</v>
      </c>
      <c r="F16" s="41">
        <f t="shared" si="2"/>
        <v>0</v>
      </c>
      <c r="G16" s="40">
        <f t="shared" si="2"/>
        <v>272</v>
      </c>
      <c r="H16" s="42">
        <f t="shared" si="2"/>
        <v>194</v>
      </c>
      <c r="I16" s="40">
        <f t="shared" si="2"/>
        <v>2910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1817</v>
      </c>
      <c r="D18" s="33">
        <v>1964</v>
      </c>
      <c r="E18" s="33">
        <v>3011</v>
      </c>
      <c r="F18" s="32">
        <v>0</v>
      </c>
      <c r="G18" s="33">
        <v>272</v>
      </c>
      <c r="H18" s="34">
        <v>194</v>
      </c>
      <c r="I18" s="33">
        <v>2910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39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115805</v>
      </c>
      <c r="D26" s="48">
        <f t="shared" si="3"/>
        <v>126521</v>
      </c>
      <c r="E26" s="48">
        <f t="shared" si="3"/>
        <v>136825</v>
      </c>
      <c r="F26" s="49">
        <f t="shared" si="3"/>
        <v>138785</v>
      </c>
      <c r="G26" s="48">
        <f t="shared" si="3"/>
        <v>142287</v>
      </c>
      <c r="H26" s="50">
        <f t="shared" si="3"/>
        <v>142287</v>
      </c>
      <c r="I26" s="48">
        <f t="shared" si="3"/>
        <v>156483</v>
      </c>
      <c r="J26" s="48">
        <f t="shared" si="3"/>
        <v>156811</v>
      </c>
      <c r="K26" s="48">
        <f t="shared" si="3"/>
        <v>165358.66400000002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2762</v>
      </c>
      <c r="D29" s="36">
        <v>3233</v>
      </c>
      <c r="E29" s="36">
        <v>3271</v>
      </c>
      <c r="F29" s="35">
        <v>2427</v>
      </c>
      <c r="G29" s="36">
        <v>2427</v>
      </c>
      <c r="H29" s="37">
        <v>2720</v>
      </c>
      <c r="I29" s="36">
        <v>2548</v>
      </c>
      <c r="J29" s="36">
        <v>2665</v>
      </c>
      <c r="K29" s="36">
        <v>2806.2449999999999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113043</v>
      </c>
      <c r="D30" s="60">
        <f t="shared" ref="D30:K30" si="4">D26-SUM(D28:D29)</f>
        <v>123288</v>
      </c>
      <c r="E30" s="60">
        <f t="shared" si="4"/>
        <v>133554</v>
      </c>
      <c r="F30" s="61">
        <f t="shared" si="4"/>
        <v>136358</v>
      </c>
      <c r="G30" s="60">
        <f t="shared" si="4"/>
        <v>139860</v>
      </c>
      <c r="H30" s="62">
        <f t="shared" si="4"/>
        <v>139567</v>
      </c>
      <c r="I30" s="60">
        <f t="shared" si="4"/>
        <v>153935</v>
      </c>
      <c r="J30" s="60">
        <f t="shared" si="4"/>
        <v>154146</v>
      </c>
      <c r="K30" s="60">
        <f t="shared" si="4"/>
        <v>162552.41900000002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139</v>
      </c>
      <c r="C4" s="33">
        <v>3874</v>
      </c>
      <c r="D4" s="33">
        <v>4480</v>
      </c>
      <c r="E4" s="33">
        <v>5177</v>
      </c>
      <c r="F4" s="27">
        <v>5126</v>
      </c>
      <c r="G4" s="28">
        <v>5135</v>
      </c>
      <c r="H4" s="29">
        <v>5135</v>
      </c>
      <c r="I4" s="33">
        <v>7720</v>
      </c>
      <c r="J4" s="33">
        <v>7323</v>
      </c>
      <c r="K4" s="33">
        <v>7767.1360000000004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140</v>
      </c>
      <c r="C5" s="33">
        <v>3346</v>
      </c>
      <c r="D5" s="33">
        <v>2294</v>
      </c>
      <c r="E5" s="33">
        <v>2892</v>
      </c>
      <c r="F5" s="32">
        <v>3845</v>
      </c>
      <c r="G5" s="33">
        <v>4920</v>
      </c>
      <c r="H5" s="34">
        <v>4920</v>
      </c>
      <c r="I5" s="33">
        <v>5709</v>
      </c>
      <c r="J5" s="33">
        <v>5510</v>
      </c>
      <c r="K5" s="33">
        <v>5708.0420000000004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141</v>
      </c>
      <c r="C6" s="33">
        <v>11071</v>
      </c>
      <c r="D6" s="33">
        <v>14103</v>
      </c>
      <c r="E6" s="33">
        <v>16841</v>
      </c>
      <c r="F6" s="32">
        <v>12896</v>
      </c>
      <c r="G6" s="33">
        <v>13074</v>
      </c>
      <c r="H6" s="34">
        <v>13074</v>
      </c>
      <c r="I6" s="33">
        <v>15211</v>
      </c>
      <c r="J6" s="33">
        <v>14041</v>
      </c>
      <c r="K6" s="33">
        <v>14699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142</v>
      </c>
      <c r="C7" s="33">
        <v>8902</v>
      </c>
      <c r="D7" s="33">
        <v>8454</v>
      </c>
      <c r="E7" s="33">
        <v>9430</v>
      </c>
      <c r="F7" s="32">
        <v>9288</v>
      </c>
      <c r="G7" s="33">
        <v>10363</v>
      </c>
      <c r="H7" s="34">
        <v>10363</v>
      </c>
      <c r="I7" s="33">
        <v>11459</v>
      </c>
      <c r="J7" s="33">
        <v>11501</v>
      </c>
      <c r="K7" s="33">
        <v>11891.342000000001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143</v>
      </c>
      <c r="C8" s="33">
        <v>9708</v>
      </c>
      <c r="D8" s="33">
        <v>9709</v>
      </c>
      <c r="E8" s="33">
        <v>11987</v>
      </c>
      <c r="F8" s="32">
        <v>10644</v>
      </c>
      <c r="G8" s="33">
        <v>10658</v>
      </c>
      <c r="H8" s="34">
        <v>10658</v>
      </c>
      <c r="I8" s="33">
        <v>12684</v>
      </c>
      <c r="J8" s="33">
        <v>11654</v>
      </c>
      <c r="K8" s="33">
        <v>12286</v>
      </c>
      <c r="Z8" s="66">
        <f t="shared" si="0"/>
        <v>1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36901</v>
      </c>
      <c r="D19" s="60">
        <f t="shared" ref="D19:K19" si="1">SUM(D4:D18)</f>
        <v>39040</v>
      </c>
      <c r="E19" s="60">
        <f t="shared" si="1"/>
        <v>46327</v>
      </c>
      <c r="F19" s="61">
        <f t="shared" si="1"/>
        <v>41799</v>
      </c>
      <c r="G19" s="60">
        <f t="shared" si="1"/>
        <v>44150</v>
      </c>
      <c r="H19" s="62">
        <f t="shared" si="1"/>
        <v>44150</v>
      </c>
      <c r="I19" s="60">
        <f t="shared" si="1"/>
        <v>52783</v>
      </c>
      <c r="J19" s="60">
        <f t="shared" si="1"/>
        <v>50029</v>
      </c>
      <c r="K19" s="60">
        <f t="shared" si="1"/>
        <v>52351.520000000004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35840</v>
      </c>
      <c r="D4" s="40">
        <f t="shared" ref="D4:K4" si="0">SUM(D5:D7)</f>
        <v>36971</v>
      </c>
      <c r="E4" s="40">
        <f t="shared" si="0"/>
        <v>43613</v>
      </c>
      <c r="F4" s="41">
        <f t="shared" si="0"/>
        <v>41450</v>
      </c>
      <c r="G4" s="40">
        <f t="shared" si="0"/>
        <v>42185</v>
      </c>
      <c r="H4" s="42">
        <f t="shared" si="0"/>
        <v>42324</v>
      </c>
      <c r="I4" s="40">
        <f t="shared" si="0"/>
        <v>49855</v>
      </c>
      <c r="J4" s="40">
        <f t="shared" si="0"/>
        <v>49644</v>
      </c>
      <c r="K4" s="40">
        <f t="shared" si="0"/>
        <v>51945.744000000013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22818</v>
      </c>
      <c r="D5" s="28">
        <v>23838</v>
      </c>
      <c r="E5" s="28">
        <v>25347</v>
      </c>
      <c r="F5" s="27">
        <v>27698</v>
      </c>
      <c r="G5" s="28">
        <v>28669</v>
      </c>
      <c r="H5" s="29">
        <v>28669</v>
      </c>
      <c r="I5" s="28">
        <v>33860</v>
      </c>
      <c r="J5" s="28">
        <v>35319</v>
      </c>
      <c r="K5" s="29">
        <v>36310.972000000009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13022</v>
      </c>
      <c r="D6" s="33">
        <v>13116</v>
      </c>
      <c r="E6" s="33">
        <v>18266</v>
      </c>
      <c r="F6" s="32">
        <v>13752</v>
      </c>
      <c r="G6" s="33">
        <v>13516</v>
      </c>
      <c r="H6" s="34">
        <v>13655</v>
      </c>
      <c r="I6" s="33">
        <v>15995</v>
      </c>
      <c r="J6" s="33">
        <v>14325</v>
      </c>
      <c r="K6" s="34">
        <v>15634.772000000003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17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329</v>
      </c>
      <c r="D8" s="40">
        <f t="shared" ref="D8:K8" si="1">SUM(D9:D15)</f>
        <v>320</v>
      </c>
      <c r="E8" s="40">
        <f t="shared" si="1"/>
        <v>353</v>
      </c>
      <c r="F8" s="41">
        <f t="shared" si="1"/>
        <v>349</v>
      </c>
      <c r="G8" s="40">
        <f t="shared" si="1"/>
        <v>1729</v>
      </c>
      <c r="H8" s="42">
        <f t="shared" si="1"/>
        <v>1670</v>
      </c>
      <c r="I8" s="40">
        <f t="shared" si="1"/>
        <v>368</v>
      </c>
      <c r="J8" s="40">
        <f t="shared" si="1"/>
        <v>385</v>
      </c>
      <c r="K8" s="40">
        <f t="shared" si="1"/>
        <v>405.79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329</v>
      </c>
      <c r="D15" s="36">
        <v>320</v>
      </c>
      <c r="E15" s="36">
        <v>353</v>
      </c>
      <c r="F15" s="35">
        <v>349</v>
      </c>
      <c r="G15" s="36">
        <v>1729</v>
      </c>
      <c r="H15" s="37">
        <v>1670</v>
      </c>
      <c r="I15" s="36">
        <v>368</v>
      </c>
      <c r="J15" s="36">
        <v>385</v>
      </c>
      <c r="K15" s="37">
        <v>405.79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732</v>
      </c>
      <c r="D16" s="40">
        <f t="shared" ref="D16:K16" si="2">SUM(D17:D23)</f>
        <v>1749</v>
      </c>
      <c r="E16" s="40">
        <f t="shared" si="2"/>
        <v>2361</v>
      </c>
      <c r="F16" s="41">
        <f t="shared" si="2"/>
        <v>0</v>
      </c>
      <c r="G16" s="40">
        <f t="shared" si="2"/>
        <v>236</v>
      </c>
      <c r="H16" s="42">
        <f t="shared" si="2"/>
        <v>156</v>
      </c>
      <c r="I16" s="40">
        <f t="shared" si="2"/>
        <v>2560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732</v>
      </c>
      <c r="D18" s="33">
        <v>1749</v>
      </c>
      <c r="E18" s="33">
        <v>2361</v>
      </c>
      <c r="F18" s="32">
        <v>0</v>
      </c>
      <c r="G18" s="33">
        <v>236</v>
      </c>
      <c r="H18" s="34">
        <v>156</v>
      </c>
      <c r="I18" s="33">
        <v>2560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36901</v>
      </c>
      <c r="D26" s="60">
        <f t="shared" ref="D26:K26" si="3">+D4+D8+D16+D24</f>
        <v>39040</v>
      </c>
      <c r="E26" s="60">
        <f t="shared" si="3"/>
        <v>46327</v>
      </c>
      <c r="F26" s="61">
        <f t="shared" si="3"/>
        <v>41799</v>
      </c>
      <c r="G26" s="60">
        <f t="shared" si="3"/>
        <v>44150</v>
      </c>
      <c r="H26" s="62">
        <f t="shared" si="3"/>
        <v>44150</v>
      </c>
      <c r="I26" s="60">
        <f t="shared" si="3"/>
        <v>52783</v>
      </c>
      <c r="J26" s="60">
        <f t="shared" si="3"/>
        <v>50029</v>
      </c>
      <c r="K26" s="60">
        <f t="shared" si="3"/>
        <v>52351.534000000014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>
      <selection activeCell="F42" sqref="F42"/>
    </sheetView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151</v>
      </c>
      <c r="C4" s="33">
        <v>5197</v>
      </c>
      <c r="D4" s="33">
        <v>4842</v>
      </c>
      <c r="E4" s="33">
        <v>4585</v>
      </c>
      <c r="F4" s="27">
        <v>5399</v>
      </c>
      <c r="G4" s="28">
        <v>5399</v>
      </c>
      <c r="H4" s="29">
        <v>5399</v>
      </c>
      <c r="I4" s="33">
        <v>5584</v>
      </c>
      <c r="J4" s="33">
        <v>5763</v>
      </c>
      <c r="K4" s="33">
        <v>6068.4389999999994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152</v>
      </c>
      <c r="C5" s="33">
        <v>27598</v>
      </c>
      <c r="D5" s="33">
        <v>28463</v>
      </c>
      <c r="E5" s="33">
        <v>30837</v>
      </c>
      <c r="F5" s="32">
        <v>33437</v>
      </c>
      <c r="G5" s="33">
        <v>33437</v>
      </c>
      <c r="H5" s="34">
        <v>33437</v>
      </c>
      <c r="I5" s="33">
        <v>34669</v>
      </c>
      <c r="J5" s="33">
        <v>35335</v>
      </c>
      <c r="K5" s="33">
        <v>37207.754999999997</v>
      </c>
      <c r="Z5" s="66">
        <f t="shared" si="0"/>
        <v>1</v>
      </c>
      <c r="AA5" s="30">
        <v>4</v>
      </c>
    </row>
    <row r="6" spans="1:27" s="14" customFormat="1" ht="12.75" hidden="1" customHeight="1" x14ac:dyDescent="0.25">
      <c r="A6" s="25"/>
      <c r="B6" s="75" t="s">
        <v>51</v>
      </c>
      <c r="C6" s="33"/>
      <c r="D6" s="33"/>
      <c r="E6" s="33"/>
      <c r="F6" s="32"/>
      <c r="G6" s="33"/>
      <c r="H6" s="34"/>
      <c r="I6" s="33"/>
      <c r="J6" s="33"/>
      <c r="K6" s="33"/>
      <c r="Z6" s="66">
        <f t="shared" si="0"/>
        <v>0</v>
      </c>
      <c r="AA6" s="24" t="s">
        <v>17</v>
      </c>
    </row>
    <row r="7" spans="1:27" s="14" customFormat="1" ht="12.75" hidden="1" customHeight="1" x14ac:dyDescent="0.25">
      <c r="A7" s="25"/>
      <c r="B7" s="75" t="s">
        <v>51</v>
      </c>
      <c r="C7" s="33"/>
      <c r="D7" s="33"/>
      <c r="E7" s="33"/>
      <c r="F7" s="32"/>
      <c r="G7" s="33"/>
      <c r="H7" s="34"/>
      <c r="I7" s="33"/>
      <c r="J7" s="33"/>
      <c r="K7" s="33"/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32795</v>
      </c>
      <c r="D19" s="60">
        <f t="shared" ref="D19:K19" si="1">SUM(D4:D18)</f>
        <v>33305</v>
      </c>
      <c r="E19" s="60">
        <f t="shared" si="1"/>
        <v>35422</v>
      </c>
      <c r="F19" s="61">
        <f t="shared" si="1"/>
        <v>38836</v>
      </c>
      <c r="G19" s="60">
        <f t="shared" si="1"/>
        <v>38836</v>
      </c>
      <c r="H19" s="62">
        <f t="shared" si="1"/>
        <v>38836</v>
      </c>
      <c r="I19" s="60">
        <f t="shared" si="1"/>
        <v>40253</v>
      </c>
      <c r="J19" s="60">
        <f t="shared" si="1"/>
        <v>41098</v>
      </c>
      <c r="K19" s="60">
        <f t="shared" si="1"/>
        <v>43276.193999999996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12859</v>
      </c>
      <c r="D4" s="40">
        <f t="shared" ref="D4:K4" si="0">SUM(D5:D7)</f>
        <v>12646</v>
      </c>
      <c r="E4" s="40">
        <f t="shared" si="0"/>
        <v>13780</v>
      </c>
      <c r="F4" s="41">
        <f t="shared" si="0"/>
        <v>16647</v>
      </c>
      <c r="G4" s="40">
        <f t="shared" si="0"/>
        <v>16151</v>
      </c>
      <c r="H4" s="42">
        <f t="shared" si="0"/>
        <v>16209</v>
      </c>
      <c r="I4" s="40">
        <f t="shared" si="0"/>
        <v>16955</v>
      </c>
      <c r="J4" s="40">
        <f t="shared" si="0"/>
        <v>16728</v>
      </c>
      <c r="K4" s="40">
        <f t="shared" si="0"/>
        <v>17614.583999999999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4884</v>
      </c>
      <c r="D5" s="28">
        <v>5219</v>
      </c>
      <c r="E5" s="28">
        <v>5839</v>
      </c>
      <c r="F5" s="27">
        <v>6286</v>
      </c>
      <c r="G5" s="28">
        <v>6286</v>
      </c>
      <c r="H5" s="29">
        <v>6286</v>
      </c>
      <c r="I5" s="28">
        <v>6603</v>
      </c>
      <c r="J5" s="28">
        <v>6960</v>
      </c>
      <c r="K5" s="29">
        <v>7328.8799999999992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7975</v>
      </c>
      <c r="D6" s="33">
        <v>7427</v>
      </c>
      <c r="E6" s="33">
        <v>7941</v>
      </c>
      <c r="F6" s="32">
        <v>10361</v>
      </c>
      <c r="G6" s="33">
        <v>9865</v>
      </c>
      <c r="H6" s="34">
        <v>9923</v>
      </c>
      <c r="I6" s="33">
        <v>10352</v>
      </c>
      <c r="J6" s="33">
        <v>9768</v>
      </c>
      <c r="K6" s="34">
        <v>10285.704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19077</v>
      </c>
      <c r="D8" s="40">
        <f t="shared" ref="D8:K8" si="1">SUM(D9:D15)</f>
        <v>20405</v>
      </c>
      <c r="E8" s="40">
        <f t="shared" si="1"/>
        <v>21409</v>
      </c>
      <c r="F8" s="41">
        <f t="shared" si="1"/>
        <v>22189</v>
      </c>
      <c r="G8" s="40">
        <f t="shared" si="1"/>
        <v>22685</v>
      </c>
      <c r="H8" s="42">
        <f t="shared" si="1"/>
        <v>22627</v>
      </c>
      <c r="I8" s="40">
        <f t="shared" si="1"/>
        <v>23298</v>
      </c>
      <c r="J8" s="40">
        <f t="shared" si="1"/>
        <v>24370</v>
      </c>
      <c r="K8" s="40">
        <f t="shared" si="1"/>
        <v>25661.609999999997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374</v>
      </c>
      <c r="E10" s="33">
        <v>336</v>
      </c>
      <c r="F10" s="32">
        <v>0</v>
      </c>
      <c r="G10" s="33">
        <v>496</v>
      </c>
      <c r="H10" s="34">
        <v>438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19077</v>
      </c>
      <c r="D14" s="33">
        <v>20031</v>
      </c>
      <c r="E14" s="33">
        <v>21073</v>
      </c>
      <c r="F14" s="32">
        <v>22189</v>
      </c>
      <c r="G14" s="33">
        <v>22189</v>
      </c>
      <c r="H14" s="34">
        <v>22189</v>
      </c>
      <c r="I14" s="33">
        <v>23298</v>
      </c>
      <c r="J14" s="33">
        <v>24370</v>
      </c>
      <c r="K14" s="34">
        <v>25661.609999999997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859</v>
      </c>
      <c r="D16" s="40">
        <f t="shared" ref="D16:K16" si="2">SUM(D17:D23)</f>
        <v>254</v>
      </c>
      <c r="E16" s="40">
        <f t="shared" si="2"/>
        <v>233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859</v>
      </c>
      <c r="D18" s="33">
        <v>215</v>
      </c>
      <c r="E18" s="33">
        <v>233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39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32795</v>
      </c>
      <c r="D26" s="60">
        <f t="shared" ref="D26:K26" si="3">+D4+D8+D16+D24</f>
        <v>33305</v>
      </c>
      <c r="E26" s="60">
        <f t="shared" si="3"/>
        <v>35422</v>
      </c>
      <c r="F26" s="61">
        <f t="shared" si="3"/>
        <v>38836</v>
      </c>
      <c r="G26" s="60">
        <f t="shared" si="3"/>
        <v>38836</v>
      </c>
      <c r="H26" s="62">
        <f t="shared" si="3"/>
        <v>38836</v>
      </c>
      <c r="I26" s="60">
        <f t="shared" si="3"/>
        <v>40253</v>
      </c>
      <c r="J26" s="60">
        <f t="shared" si="3"/>
        <v>41098</v>
      </c>
      <c r="K26" s="60">
        <f t="shared" si="3"/>
        <v>43276.193999999996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153</v>
      </c>
      <c r="C4" s="33">
        <v>1856</v>
      </c>
      <c r="D4" s="33">
        <v>2442</v>
      </c>
      <c r="E4" s="33">
        <v>2096</v>
      </c>
      <c r="F4" s="27">
        <v>2609</v>
      </c>
      <c r="G4" s="28">
        <v>2609</v>
      </c>
      <c r="H4" s="29">
        <v>2609</v>
      </c>
      <c r="I4" s="33">
        <v>3250</v>
      </c>
      <c r="J4" s="33">
        <v>2865</v>
      </c>
      <c r="K4" s="33">
        <v>3019.71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154</v>
      </c>
      <c r="C5" s="33">
        <v>293</v>
      </c>
      <c r="D5" s="33">
        <v>445</v>
      </c>
      <c r="E5" s="33">
        <v>510</v>
      </c>
      <c r="F5" s="32">
        <v>494</v>
      </c>
      <c r="G5" s="33">
        <v>494</v>
      </c>
      <c r="H5" s="34">
        <v>494</v>
      </c>
      <c r="I5" s="33">
        <v>521</v>
      </c>
      <c r="J5" s="33">
        <v>543</v>
      </c>
      <c r="K5" s="33">
        <v>572.322</v>
      </c>
      <c r="Z5" s="66">
        <f t="shared" si="0"/>
        <v>1</v>
      </c>
      <c r="AA5" s="30">
        <v>5</v>
      </c>
    </row>
    <row r="6" spans="1:27" s="14" customFormat="1" ht="12.75" customHeight="1" x14ac:dyDescent="0.25">
      <c r="A6" s="25"/>
      <c r="B6" s="75" t="s">
        <v>155</v>
      </c>
      <c r="C6" s="33">
        <v>7500</v>
      </c>
      <c r="D6" s="33">
        <v>9739</v>
      </c>
      <c r="E6" s="33">
        <v>9142</v>
      </c>
      <c r="F6" s="32">
        <v>9391</v>
      </c>
      <c r="G6" s="33">
        <v>9410</v>
      </c>
      <c r="H6" s="34">
        <v>9410</v>
      </c>
      <c r="I6" s="33">
        <v>9412</v>
      </c>
      <c r="J6" s="33">
        <v>10692</v>
      </c>
      <c r="K6" s="33">
        <v>11423.368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156</v>
      </c>
      <c r="C7" s="33">
        <v>5192</v>
      </c>
      <c r="D7" s="33">
        <v>10038</v>
      </c>
      <c r="E7" s="33">
        <v>11036</v>
      </c>
      <c r="F7" s="32">
        <v>9330</v>
      </c>
      <c r="G7" s="33">
        <v>9351</v>
      </c>
      <c r="H7" s="34">
        <v>9351</v>
      </c>
      <c r="I7" s="33">
        <v>12841</v>
      </c>
      <c r="J7" s="33">
        <v>13512</v>
      </c>
      <c r="K7" s="33">
        <v>14411.648000000001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157</v>
      </c>
      <c r="C8" s="33">
        <v>2805</v>
      </c>
      <c r="D8" s="33">
        <v>3360</v>
      </c>
      <c r="E8" s="33">
        <v>3625</v>
      </c>
      <c r="F8" s="32">
        <v>4409</v>
      </c>
      <c r="G8" s="33">
        <v>4419</v>
      </c>
      <c r="H8" s="34">
        <v>4419</v>
      </c>
      <c r="I8" s="33">
        <v>4800</v>
      </c>
      <c r="J8" s="33">
        <v>4621</v>
      </c>
      <c r="K8" s="33">
        <v>4951.5340000000006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75" t="s">
        <v>158</v>
      </c>
      <c r="C9" s="33">
        <v>1512</v>
      </c>
      <c r="D9" s="33">
        <v>1523</v>
      </c>
      <c r="E9" s="33">
        <v>1781</v>
      </c>
      <c r="F9" s="32">
        <v>3303</v>
      </c>
      <c r="G9" s="33">
        <v>3307</v>
      </c>
      <c r="H9" s="34">
        <v>3307</v>
      </c>
      <c r="I9" s="33">
        <v>4193</v>
      </c>
      <c r="J9" s="33">
        <v>3205</v>
      </c>
      <c r="K9" s="33">
        <v>3410.07</v>
      </c>
      <c r="Z9" s="66">
        <f t="shared" si="0"/>
        <v>1</v>
      </c>
      <c r="AA9" s="14" t="s">
        <v>51</v>
      </c>
    </row>
    <row r="10" spans="1:27" s="14" customFormat="1" ht="12.75" customHeight="1" x14ac:dyDescent="0.25">
      <c r="A10" s="25"/>
      <c r="B10" s="75" t="s">
        <v>159</v>
      </c>
      <c r="C10" s="33">
        <v>5037</v>
      </c>
      <c r="D10" s="33">
        <v>5824</v>
      </c>
      <c r="E10" s="33">
        <v>4383</v>
      </c>
      <c r="F10" s="32">
        <v>4785</v>
      </c>
      <c r="G10" s="33">
        <v>4794</v>
      </c>
      <c r="H10" s="34">
        <v>4794</v>
      </c>
      <c r="I10" s="33">
        <v>3357</v>
      </c>
      <c r="J10" s="33">
        <v>3788</v>
      </c>
      <c r="K10" s="33">
        <v>3990.5520000000006</v>
      </c>
      <c r="Z10" s="66">
        <f t="shared" si="0"/>
        <v>1</v>
      </c>
    </row>
    <row r="11" spans="1:27" s="14" customFormat="1" ht="12.75" customHeight="1" x14ac:dyDescent="0.25">
      <c r="A11" s="25"/>
      <c r="B11" s="75" t="s">
        <v>160</v>
      </c>
      <c r="C11" s="33">
        <v>4152</v>
      </c>
      <c r="D11" s="33">
        <v>2369</v>
      </c>
      <c r="E11" s="33">
        <v>2936</v>
      </c>
      <c r="F11" s="32">
        <v>3253</v>
      </c>
      <c r="G11" s="33">
        <v>3261</v>
      </c>
      <c r="H11" s="34">
        <v>3261</v>
      </c>
      <c r="I11" s="33">
        <v>3467</v>
      </c>
      <c r="J11" s="33">
        <v>3772</v>
      </c>
      <c r="K11" s="33">
        <v>4040.6880000000001</v>
      </c>
      <c r="Z11" s="66">
        <f t="shared" si="0"/>
        <v>1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28347</v>
      </c>
      <c r="D19" s="60">
        <f t="shared" ref="D19:K19" si="1">SUM(D4:D18)</f>
        <v>35740</v>
      </c>
      <c r="E19" s="60">
        <f t="shared" si="1"/>
        <v>35509</v>
      </c>
      <c r="F19" s="61">
        <f t="shared" si="1"/>
        <v>37574</v>
      </c>
      <c r="G19" s="60">
        <f t="shared" si="1"/>
        <v>37645</v>
      </c>
      <c r="H19" s="62">
        <f t="shared" si="1"/>
        <v>37645</v>
      </c>
      <c r="I19" s="60">
        <f t="shared" si="1"/>
        <v>41841</v>
      </c>
      <c r="J19" s="60">
        <f t="shared" si="1"/>
        <v>42998</v>
      </c>
      <c r="K19" s="60">
        <f t="shared" si="1"/>
        <v>45819.892000000007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>
      <selection activeCell="F16" sqref="F16"/>
    </sheetView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28121</v>
      </c>
      <c r="D4" s="40">
        <f t="shared" ref="D4:K4" si="0">SUM(D5:D7)</f>
        <v>35740</v>
      </c>
      <c r="E4" s="40">
        <f t="shared" si="0"/>
        <v>35092</v>
      </c>
      <c r="F4" s="41">
        <f t="shared" si="0"/>
        <v>37574</v>
      </c>
      <c r="G4" s="40">
        <f t="shared" si="0"/>
        <v>37609</v>
      </c>
      <c r="H4" s="42">
        <f t="shared" si="0"/>
        <v>37607</v>
      </c>
      <c r="I4" s="40">
        <f t="shared" si="0"/>
        <v>41491</v>
      </c>
      <c r="J4" s="40">
        <f t="shared" si="0"/>
        <v>42998</v>
      </c>
      <c r="K4" s="40">
        <f t="shared" si="0"/>
        <v>45819.892000000007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20825</v>
      </c>
      <c r="D5" s="28">
        <v>23801</v>
      </c>
      <c r="E5" s="28">
        <v>25806</v>
      </c>
      <c r="F5" s="27">
        <v>27521</v>
      </c>
      <c r="G5" s="28">
        <v>27592</v>
      </c>
      <c r="H5" s="29">
        <v>27592</v>
      </c>
      <c r="I5" s="28">
        <v>30946</v>
      </c>
      <c r="J5" s="28">
        <v>32263</v>
      </c>
      <c r="K5" s="29">
        <v>34580.202000000005</v>
      </c>
      <c r="AA5" s="30">
        <v>5</v>
      </c>
    </row>
    <row r="6" spans="1:27" s="14" customFormat="1" ht="12.75" customHeight="1" x14ac:dyDescent="0.25">
      <c r="A6" s="31"/>
      <c r="B6" s="26" t="s">
        <v>16</v>
      </c>
      <c r="C6" s="32">
        <v>7296</v>
      </c>
      <c r="D6" s="33">
        <v>11939</v>
      </c>
      <c r="E6" s="33">
        <v>9286</v>
      </c>
      <c r="F6" s="32">
        <v>10053</v>
      </c>
      <c r="G6" s="33">
        <v>10017</v>
      </c>
      <c r="H6" s="34">
        <v>10015</v>
      </c>
      <c r="I6" s="33">
        <v>10545</v>
      </c>
      <c r="J6" s="33">
        <v>10735</v>
      </c>
      <c r="K6" s="34">
        <v>11239.690000000002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226</v>
      </c>
      <c r="D16" s="40">
        <f t="shared" ref="D16:K16" si="2">SUM(D17:D23)</f>
        <v>0</v>
      </c>
      <c r="E16" s="40">
        <f t="shared" si="2"/>
        <v>417</v>
      </c>
      <c r="F16" s="41">
        <f t="shared" si="2"/>
        <v>0</v>
      </c>
      <c r="G16" s="40">
        <f t="shared" si="2"/>
        <v>36</v>
      </c>
      <c r="H16" s="42">
        <f t="shared" si="2"/>
        <v>38</v>
      </c>
      <c r="I16" s="40">
        <f t="shared" si="2"/>
        <v>350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226</v>
      </c>
      <c r="D18" s="33">
        <v>0</v>
      </c>
      <c r="E18" s="33">
        <v>417</v>
      </c>
      <c r="F18" s="32">
        <v>0</v>
      </c>
      <c r="G18" s="33">
        <v>36</v>
      </c>
      <c r="H18" s="34">
        <v>38</v>
      </c>
      <c r="I18" s="33">
        <v>350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28347</v>
      </c>
      <c r="D26" s="60">
        <f t="shared" ref="D26:K26" si="3">+D4+D8+D16+D24</f>
        <v>35740</v>
      </c>
      <c r="E26" s="60">
        <f t="shared" si="3"/>
        <v>35509</v>
      </c>
      <c r="F26" s="61">
        <f t="shared" si="3"/>
        <v>37574</v>
      </c>
      <c r="G26" s="60">
        <f t="shared" si="3"/>
        <v>37645</v>
      </c>
      <c r="H26" s="62">
        <f t="shared" si="3"/>
        <v>37645</v>
      </c>
      <c r="I26" s="60">
        <f t="shared" si="3"/>
        <v>41841</v>
      </c>
      <c r="J26" s="60">
        <f t="shared" si="3"/>
        <v>42998</v>
      </c>
      <c r="K26" s="60">
        <f t="shared" si="3"/>
        <v>45819.892000000007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169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1932</v>
      </c>
      <c r="F9" s="90">
        <f t="shared" ref="F9:M9" si="1">F10+F19</f>
        <v>2872</v>
      </c>
      <c r="G9" s="90">
        <f t="shared" si="1"/>
        <v>72</v>
      </c>
      <c r="H9" s="91">
        <f t="shared" si="1"/>
        <v>2258</v>
      </c>
      <c r="I9" s="90">
        <f t="shared" si="1"/>
        <v>2258</v>
      </c>
      <c r="J9" s="92">
        <f t="shared" si="1"/>
        <v>2258</v>
      </c>
      <c r="K9" s="90">
        <f t="shared" si="1"/>
        <v>2371</v>
      </c>
      <c r="L9" s="90">
        <f t="shared" si="1"/>
        <v>2480</v>
      </c>
      <c r="M9" s="90">
        <f t="shared" si="1"/>
        <v>2611.44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1932</v>
      </c>
      <c r="F10" s="118">
        <f t="shared" ref="F10:M10" si="2">SUM(F11:F13)</f>
        <v>2872</v>
      </c>
      <c r="G10" s="118">
        <f t="shared" si="2"/>
        <v>72</v>
      </c>
      <c r="H10" s="119">
        <f t="shared" si="2"/>
        <v>2258</v>
      </c>
      <c r="I10" s="118">
        <f t="shared" si="2"/>
        <v>2258</v>
      </c>
      <c r="J10" s="120">
        <f t="shared" si="2"/>
        <v>2258</v>
      </c>
      <c r="K10" s="118">
        <f t="shared" si="2"/>
        <v>2371</v>
      </c>
      <c r="L10" s="118">
        <f t="shared" si="2"/>
        <v>2480</v>
      </c>
      <c r="M10" s="118">
        <f t="shared" si="2"/>
        <v>2611.44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1932</v>
      </c>
      <c r="F11" s="97">
        <v>2872</v>
      </c>
      <c r="G11" s="97">
        <v>72</v>
      </c>
      <c r="H11" s="98">
        <v>2258</v>
      </c>
      <c r="I11" s="97">
        <v>2258</v>
      </c>
      <c r="J11" s="99">
        <v>2258</v>
      </c>
      <c r="K11" s="97">
        <v>2371</v>
      </c>
      <c r="L11" s="97">
        <v>2480</v>
      </c>
      <c r="M11" s="97">
        <v>2611.44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0</v>
      </c>
      <c r="F15" s="97">
        <v>0</v>
      </c>
      <c r="G15" s="97">
        <v>0</v>
      </c>
      <c r="H15" s="98">
        <v>0</v>
      </c>
      <c r="I15" s="97">
        <v>0</v>
      </c>
      <c r="J15" s="99">
        <v>0</v>
      </c>
      <c r="K15" s="97">
        <v>0</v>
      </c>
      <c r="L15" s="97">
        <v>0</v>
      </c>
      <c r="M15" s="99">
        <v>0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6">
        <v>0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6">
        <v>0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0</v>
      </c>
      <c r="F19" s="118">
        <v>0</v>
      </c>
      <c r="G19" s="118">
        <v>0</v>
      </c>
      <c r="H19" s="119">
        <v>0</v>
      </c>
      <c r="I19" s="118">
        <v>0</v>
      </c>
      <c r="J19" s="120">
        <v>0</v>
      </c>
      <c r="K19" s="118">
        <v>0</v>
      </c>
      <c r="L19" s="118">
        <v>0</v>
      </c>
      <c r="M19" s="118">
        <v>0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0</v>
      </c>
      <c r="F21" s="90">
        <f t="shared" ref="F21:M21" si="3">SUM(F22:F27)</f>
        <v>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415</v>
      </c>
      <c r="F31" s="148">
        <f t="shared" ref="F31:M31" si="4">SUM(F32:F34)</f>
        <v>361</v>
      </c>
      <c r="G31" s="148">
        <f t="shared" si="4"/>
        <v>471</v>
      </c>
      <c r="H31" s="149">
        <f t="shared" si="4"/>
        <v>169</v>
      </c>
      <c r="I31" s="148">
        <f t="shared" si="4"/>
        <v>169</v>
      </c>
      <c r="J31" s="150">
        <f t="shared" si="4"/>
        <v>445</v>
      </c>
      <c r="K31" s="148">
        <f t="shared" si="4"/>
        <v>177</v>
      </c>
      <c r="L31" s="148">
        <f t="shared" si="4"/>
        <v>185</v>
      </c>
      <c r="M31" s="148">
        <f t="shared" si="4"/>
        <v>194.80499999999998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415</v>
      </c>
      <c r="F32" s="97">
        <v>361</v>
      </c>
      <c r="G32" s="97">
        <v>471</v>
      </c>
      <c r="H32" s="98">
        <v>169</v>
      </c>
      <c r="I32" s="97">
        <v>169</v>
      </c>
      <c r="J32" s="99">
        <v>445</v>
      </c>
      <c r="K32" s="97">
        <v>177</v>
      </c>
      <c r="L32" s="97">
        <v>185</v>
      </c>
      <c r="M32" s="97">
        <v>194.80499999999998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415</v>
      </c>
      <c r="F36" s="90">
        <f t="shared" ref="F36:M36" si="5">SUM(F37:F38)</f>
        <v>0</v>
      </c>
      <c r="G36" s="90">
        <f t="shared" si="5"/>
        <v>823</v>
      </c>
      <c r="H36" s="91">
        <f t="shared" si="5"/>
        <v>0</v>
      </c>
      <c r="I36" s="90">
        <f t="shared" si="5"/>
        <v>0</v>
      </c>
      <c r="J36" s="92">
        <f t="shared" si="5"/>
        <v>17</v>
      </c>
      <c r="K36" s="90">
        <f t="shared" si="5"/>
        <v>0</v>
      </c>
      <c r="L36" s="90">
        <f t="shared" si="5"/>
        <v>0</v>
      </c>
      <c r="M36" s="90">
        <f t="shared" si="5"/>
        <v>0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415</v>
      </c>
      <c r="F38" s="111">
        <v>0</v>
      </c>
      <c r="G38" s="111">
        <v>823</v>
      </c>
      <c r="H38" s="112">
        <v>0</v>
      </c>
      <c r="I38" s="111">
        <v>0</v>
      </c>
      <c r="J38" s="113">
        <v>17</v>
      </c>
      <c r="K38" s="111">
        <v>0</v>
      </c>
      <c r="L38" s="111">
        <v>0</v>
      </c>
      <c r="M38" s="111">
        <v>0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0</v>
      </c>
      <c r="F39" s="90">
        <v>0</v>
      </c>
      <c r="G39" s="90">
        <v>1905</v>
      </c>
      <c r="H39" s="91">
        <v>0</v>
      </c>
      <c r="I39" s="90">
        <v>0</v>
      </c>
      <c r="J39" s="92">
        <v>0</v>
      </c>
      <c r="K39" s="90">
        <v>0</v>
      </c>
      <c r="L39" s="90">
        <v>0</v>
      </c>
      <c r="M39" s="90">
        <v>0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2762</v>
      </c>
      <c r="F40" s="60">
        <f t="shared" ref="F40:M40" si="6">F4+F9+F21+F29+F31+F36+F39</f>
        <v>3233</v>
      </c>
      <c r="G40" s="60">
        <f t="shared" si="6"/>
        <v>3271</v>
      </c>
      <c r="H40" s="61">
        <f t="shared" si="6"/>
        <v>2427</v>
      </c>
      <c r="I40" s="60">
        <f t="shared" si="6"/>
        <v>2427</v>
      </c>
      <c r="J40" s="62">
        <f t="shared" si="6"/>
        <v>2720</v>
      </c>
      <c r="K40" s="60">
        <f t="shared" si="6"/>
        <v>2548</v>
      </c>
      <c r="L40" s="60">
        <f t="shared" si="6"/>
        <v>2665</v>
      </c>
      <c r="M40" s="60">
        <f t="shared" si="6"/>
        <v>2806.2449999999999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170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94582</v>
      </c>
      <c r="F4" s="90">
        <f t="shared" ref="F4:M4" si="0">F5+F8+F47</f>
        <v>103793</v>
      </c>
      <c r="G4" s="90">
        <f t="shared" si="0"/>
        <v>112052</v>
      </c>
      <c r="H4" s="91">
        <f t="shared" si="0"/>
        <v>116247</v>
      </c>
      <c r="I4" s="90">
        <f t="shared" si="0"/>
        <v>116521</v>
      </c>
      <c r="J4" s="92">
        <f t="shared" si="0"/>
        <v>116718</v>
      </c>
      <c r="K4" s="90">
        <f t="shared" si="0"/>
        <v>129907</v>
      </c>
      <c r="L4" s="90">
        <f t="shared" si="0"/>
        <v>132056</v>
      </c>
      <c r="M4" s="90">
        <f t="shared" si="0"/>
        <v>139291.26400000002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66289</v>
      </c>
      <c r="F5" s="118">
        <f t="shared" ref="F5:M5" si="1">SUM(F6:F7)</f>
        <v>71294</v>
      </c>
      <c r="G5" s="118">
        <f t="shared" si="1"/>
        <v>76559</v>
      </c>
      <c r="H5" s="119">
        <f t="shared" si="1"/>
        <v>82081</v>
      </c>
      <c r="I5" s="118">
        <f t="shared" si="1"/>
        <v>83123</v>
      </c>
      <c r="J5" s="120">
        <f t="shared" si="1"/>
        <v>83123</v>
      </c>
      <c r="K5" s="118">
        <f t="shared" si="1"/>
        <v>93015</v>
      </c>
      <c r="L5" s="118">
        <f t="shared" si="1"/>
        <v>97228</v>
      </c>
      <c r="M5" s="118">
        <f t="shared" si="1"/>
        <v>102131.098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66289</v>
      </c>
      <c r="F6" s="97">
        <v>71294</v>
      </c>
      <c r="G6" s="97">
        <v>76559</v>
      </c>
      <c r="H6" s="98">
        <v>82081</v>
      </c>
      <c r="I6" s="97">
        <v>83123</v>
      </c>
      <c r="J6" s="99">
        <v>83123</v>
      </c>
      <c r="K6" s="97">
        <v>93015</v>
      </c>
      <c r="L6" s="97">
        <v>97228</v>
      </c>
      <c r="M6" s="97">
        <v>102131.098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28293</v>
      </c>
      <c r="F8" s="118">
        <f t="shared" ref="F8:M8" si="2">SUM(F9:F46)</f>
        <v>32482</v>
      </c>
      <c r="G8" s="118">
        <f t="shared" si="2"/>
        <v>35493</v>
      </c>
      <c r="H8" s="119">
        <f t="shared" si="2"/>
        <v>34166</v>
      </c>
      <c r="I8" s="118">
        <f t="shared" si="2"/>
        <v>33398</v>
      </c>
      <c r="J8" s="120">
        <f t="shared" si="2"/>
        <v>33595</v>
      </c>
      <c r="K8" s="118">
        <f t="shared" si="2"/>
        <v>36892</v>
      </c>
      <c r="L8" s="118">
        <f t="shared" si="2"/>
        <v>34828</v>
      </c>
      <c r="M8" s="118">
        <f t="shared" si="2"/>
        <v>37160.166000000012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1116</v>
      </c>
      <c r="F10" s="104">
        <v>972</v>
      </c>
      <c r="G10" s="104">
        <v>552</v>
      </c>
      <c r="H10" s="105">
        <v>1012</v>
      </c>
      <c r="I10" s="104">
        <v>1012</v>
      </c>
      <c r="J10" s="106">
        <v>1151</v>
      </c>
      <c r="K10" s="104">
        <v>917</v>
      </c>
      <c r="L10" s="104">
        <v>891</v>
      </c>
      <c r="M10" s="104">
        <v>939.11400000000003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261</v>
      </c>
      <c r="F11" s="104">
        <v>188</v>
      </c>
      <c r="G11" s="104">
        <v>148</v>
      </c>
      <c r="H11" s="105">
        <v>210</v>
      </c>
      <c r="I11" s="104">
        <v>210</v>
      </c>
      <c r="J11" s="106">
        <v>210</v>
      </c>
      <c r="K11" s="104">
        <v>221</v>
      </c>
      <c r="L11" s="104">
        <v>232</v>
      </c>
      <c r="M11" s="104">
        <v>244.52800000000002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1957</v>
      </c>
      <c r="F12" s="104">
        <v>2027</v>
      </c>
      <c r="G12" s="104">
        <v>1896</v>
      </c>
      <c r="H12" s="105">
        <v>1940</v>
      </c>
      <c r="I12" s="104">
        <v>1940</v>
      </c>
      <c r="J12" s="106">
        <v>1940</v>
      </c>
      <c r="K12" s="104">
        <v>2000</v>
      </c>
      <c r="L12" s="104">
        <v>1131</v>
      </c>
      <c r="M12" s="104">
        <v>1092.0740000000001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850</v>
      </c>
      <c r="F13" s="104">
        <v>70</v>
      </c>
      <c r="G13" s="104">
        <v>12</v>
      </c>
      <c r="H13" s="105">
        <v>78</v>
      </c>
      <c r="I13" s="104">
        <v>78</v>
      </c>
      <c r="J13" s="106">
        <v>78</v>
      </c>
      <c r="K13" s="104">
        <v>82</v>
      </c>
      <c r="L13" s="104">
        <v>86</v>
      </c>
      <c r="M13" s="104">
        <v>90.644000000000005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2061</v>
      </c>
      <c r="F14" s="104">
        <v>3297</v>
      </c>
      <c r="G14" s="104">
        <v>2160</v>
      </c>
      <c r="H14" s="105">
        <v>2362</v>
      </c>
      <c r="I14" s="104">
        <v>2326</v>
      </c>
      <c r="J14" s="106">
        <v>2382</v>
      </c>
      <c r="K14" s="104">
        <v>1866</v>
      </c>
      <c r="L14" s="104">
        <v>2398</v>
      </c>
      <c r="M14" s="104">
        <v>2527.087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1337</v>
      </c>
      <c r="F15" s="104">
        <v>1154</v>
      </c>
      <c r="G15" s="104">
        <v>933</v>
      </c>
      <c r="H15" s="105">
        <v>1183</v>
      </c>
      <c r="I15" s="104">
        <v>1183</v>
      </c>
      <c r="J15" s="106">
        <v>1183</v>
      </c>
      <c r="K15" s="104">
        <v>1247</v>
      </c>
      <c r="L15" s="104">
        <v>1412</v>
      </c>
      <c r="M15" s="104">
        <v>1387.915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500</v>
      </c>
      <c r="F16" s="104">
        <v>529</v>
      </c>
      <c r="G16" s="104">
        <v>2674</v>
      </c>
      <c r="H16" s="105">
        <v>586</v>
      </c>
      <c r="I16" s="104">
        <v>586</v>
      </c>
      <c r="J16" s="106">
        <v>586</v>
      </c>
      <c r="K16" s="104">
        <v>1214</v>
      </c>
      <c r="L16" s="104">
        <v>224</v>
      </c>
      <c r="M16" s="104">
        <v>236.096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790</v>
      </c>
      <c r="F17" s="104">
        <v>375</v>
      </c>
      <c r="G17" s="104">
        <v>139</v>
      </c>
      <c r="H17" s="105">
        <v>417</v>
      </c>
      <c r="I17" s="104">
        <v>417</v>
      </c>
      <c r="J17" s="106">
        <v>417</v>
      </c>
      <c r="K17" s="104">
        <v>1538</v>
      </c>
      <c r="L17" s="104">
        <v>775</v>
      </c>
      <c r="M17" s="104">
        <v>816.78599999999994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428</v>
      </c>
      <c r="F21" s="104">
        <v>369</v>
      </c>
      <c r="G21" s="104">
        <v>1698</v>
      </c>
      <c r="H21" s="105">
        <v>507</v>
      </c>
      <c r="I21" s="104">
        <v>507</v>
      </c>
      <c r="J21" s="106">
        <v>507</v>
      </c>
      <c r="K21" s="104">
        <v>278</v>
      </c>
      <c r="L21" s="104">
        <v>313</v>
      </c>
      <c r="M21" s="104">
        <v>329.90200000000004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1365</v>
      </c>
      <c r="G22" s="104">
        <v>4036</v>
      </c>
      <c r="H22" s="105">
        <v>1514</v>
      </c>
      <c r="I22" s="104">
        <v>1278</v>
      </c>
      <c r="J22" s="106">
        <v>1278</v>
      </c>
      <c r="K22" s="104">
        <v>974</v>
      </c>
      <c r="L22" s="104">
        <v>1464</v>
      </c>
      <c r="M22" s="104">
        <v>1443.056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960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179</v>
      </c>
      <c r="F24" s="104">
        <v>170</v>
      </c>
      <c r="G24" s="104">
        <v>80</v>
      </c>
      <c r="H24" s="105">
        <v>190</v>
      </c>
      <c r="I24" s="104">
        <v>190</v>
      </c>
      <c r="J24" s="106">
        <v>190</v>
      </c>
      <c r="K24" s="104">
        <v>0</v>
      </c>
      <c r="L24" s="104">
        <v>210</v>
      </c>
      <c r="M24" s="104">
        <v>221.34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608</v>
      </c>
      <c r="I25" s="104">
        <v>608</v>
      </c>
      <c r="J25" s="106">
        <v>608</v>
      </c>
      <c r="K25" s="104">
        <v>658</v>
      </c>
      <c r="L25" s="104">
        <v>158</v>
      </c>
      <c r="M25" s="104">
        <v>166.53200000000001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332</v>
      </c>
      <c r="F29" s="104">
        <v>344</v>
      </c>
      <c r="G29" s="104">
        <v>365</v>
      </c>
      <c r="H29" s="105">
        <v>385</v>
      </c>
      <c r="I29" s="104">
        <v>385</v>
      </c>
      <c r="J29" s="106">
        <v>385</v>
      </c>
      <c r="K29" s="104">
        <v>404</v>
      </c>
      <c r="L29" s="104">
        <v>423</v>
      </c>
      <c r="M29" s="104">
        <v>1382.8420000000001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528</v>
      </c>
      <c r="F30" s="104">
        <v>529</v>
      </c>
      <c r="G30" s="104">
        <v>478</v>
      </c>
      <c r="H30" s="105">
        <v>510</v>
      </c>
      <c r="I30" s="104">
        <v>510</v>
      </c>
      <c r="J30" s="106">
        <v>510</v>
      </c>
      <c r="K30" s="104">
        <v>440</v>
      </c>
      <c r="L30" s="104">
        <v>1241</v>
      </c>
      <c r="M30" s="104">
        <v>1308.0140000000001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198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22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987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905</v>
      </c>
      <c r="F37" s="104">
        <v>1444</v>
      </c>
      <c r="G37" s="104">
        <v>1474</v>
      </c>
      <c r="H37" s="105">
        <v>1657</v>
      </c>
      <c r="I37" s="104">
        <v>1657</v>
      </c>
      <c r="J37" s="106">
        <v>1657</v>
      </c>
      <c r="K37" s="104">
        <v>1669</v>
      </c>
      <c r="L37" s="104">
        <v>1837</v>
      </c>
      <c r="M37" s="104">
        <v>1935.3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1534</v>
      </c>
      <c r="F38" s="104">
        <v>1737</v>
      </c>
      <c r="G38" s="104">
        <v>1348</v>
      </c>
      <c r="H38" s="105">
        <v>1794</v>
      </c>
      <c r="I38" s="104">
        <v>1794</v>
      </c>
      <c r="J38" s="106">
        <v>1794</v>
      </c>
      <c r="K38" s="104">
        <v>1941</v>
      </c>
      <c r="L38" s="104">
        <v>1724</v>
      </c>
      <c r="M38" s="104">
        <v>1817.0960000000002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889</v>
      </c>
      <c r="F39" s="104">
        <v>1706</v>
      </c>
      <c r="G39" s="104">
        <v>951</v>
      </c>
      <c r="H39" s="105">
        <v>1747</v>
      </c>
      <c r="I39" s="104">
        <v>1747</v>
      </c>
      <c r="J39" s="106">
        <v>1747</v>
      </c>
      <c r="K39" s="104">
        <v>2291</v>
      </c>
      <c r="L39" s="104">
        <v>1670</v>
      </c>
      <c r="M39" s="104">
        <v>1760.18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457</v>
      </c>
      <c r="F41" s="104">
        <v>634</v>
      </c>
      <c r="G41" s="104">
        <v>2613</v>
      </c>
      <c r="H41" s="105">
        <v>717</v>
      </c>
      <c r="I41" s="104">
        <v>717</v>
      </c>
      <c r="J41" s="106">
        <v>717</v>
      </c>
      <c r="K41" s="104">
        <v>722</v>
      </c>
      <c r="L41" s="104">
        <v>800</v>
      </c>
      <c r="M41" s="104">
        <v>843.2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10028</v>
      </c>
      <c r="F42" s="104">
        <v>10909</v>
      </c>
      <c r="G42" s="104">
        <v>11443</v>
      </c>
      <c r="H42" s="105">
        <v>13639</v>
      </c>
      <c r="I42" s="104">
        <v>13143</v>
      </c>
      <c r="J42" s="106">
        <v>13145</v>
      </c>
      <c r="K42" s="104">
        <v>14678</v>
      </c>
      <c r="L42" s="104">
        <v>15335</v>
      </c>
      <c r="M42" s="104">
        <v>16054.878000000001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169</v>
      </c>
      <c r="F43" s="104">
        <v>170</v>
      </c>
      <c r="G43" s="104">
        <v>0</v>
      </c>
      <c r="H43" s="105">
        <v>190</v>
      </c>
      <c r="I43" s="104">
        <v>190</v>
      </c>
      <c r="J43" s="106">
        <v>190</v>
      </c>
      <c r="K43" s="104">
        <v>906</v>
      </c>
      <c r="L43" s="104">
        <v>208</v>
      </c>
      <c r="M43" s="104">
        <v>219.232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2664</v>
      </c>
      <c r="F45" s="104">
        <v>3011</v>
      </c>
      <c r="G45" s="104">
        <v>2024</v>
      </c>
      <c r="H45" s="105">
        <v>2665</v>
      </c>
      <c r="I45" s="104">
        <v>2665</v>
      </c>
      <c r="J45" s="106">
        <v>2665</v>
      </c>
      <c r="K45" s="104">
        <v>2553</v>
      </c>
      <c r="L45" s="104">
        <v>1975</v>
      </c>
      <c r="M45" s="104">
        <v>2006.0159999999998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150</v>
      </c>
      <c r="F46" s="111">
        <v>473</v>
      </c>
      <c r="G46" s="111">
        <v>469</v>
      </c>
      <c r="H46" s="112">
        <v>255</v>
      </c>
      <c r="I46" s="111">
        <v>255</v>
      </c>
      <c r="J46" s="113">
        <v>255</v>
      </c>
      <c r="K46" s="111">
        <v>293</v>
      </c>
      <c r="L46" s="111">
        <v>321</v>
      </c>
      <c r="M46" s="111">
        <v>338.334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17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17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19406</v>
      </c>
      <c r="F51" s="90">
        <f t="shared" ref="F51:M51" si="4">F52+F59+F62+F63+F64+F72+F73</f>
        <v>20725</v>
      </c>
      <c r="G51" s="90">
        <f t="shared" si="4"/>
        <v>21762</v>
      </c>
      <c r="H51" s="91">
        <f t="shared" si="4"/>
        <v>22538</v>
      </c>
      <c r="I51" s="90">
        <f t="shared" si="4"/>
        <v>25494</v>
      </c>
      <c r="J51" s="92">
        <f t="shared" si="4"/>
        <v>25375</v>
      </c>
      <c r="K51" s="90">
        <f t="shared" si="4"/>
        <v>23666</v>
      </c>
      <c r="L51" s="90">
        <f t="shared" si="4"/>
        <v>24755</v>
      </c>
      <c r="M51" s="90">
        <f t="shared" si="4"/>
        <v>26067.399999999998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0</v>
      </c>
      <c r="F56" s="118">
        <f t="shared" ref="F56:M56" si="7">SUM(F57:F58)</f>
        <v>0</v>
      </c>
      <c r="G56" s="118">
        <f t="shared" si="7"/>
        <v>0</v>
      </c>
      <c r="H56" s="119">
        <f t="shared" si="7"/>
        <v>0</v>
      </c>
      <c r="I56" s="118">
        <f t="shared" si="7"/>
        <v>0</v>
      </c>
      <c r="J56" s="120">
        <f t="shared" si="7"/>
        <v>0</v>
      </c>
      <c r="K56" s="118">
        <f t="shared" si="7"/>
        <v>0</v>
      </c>
      <c r="L56" s="118">
        <f t="shared" si="7"/>
        <v>0</v>
      </c>
      <c r="M56" s="118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374</v>
      </c>
      <c r="G59" s="118">
        <f t="shared" si="8"/>
        <v>336</v>
      </c>
      <c r="H59" s="119">
        <f t="shared" si="8"/>
        <v>0</v>
      </c>
      <c r="I59" s="118">
        <f t="shared" si="8"/>
        <v>496</v>
      </c>
      <c r="J59" s="120">
        <f t="shared" si="8"/>
        <v>438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374</v>
      </c>
      <c r="G61" s="111">
        <v>336</v>
      </c>
      <c r="H61" s="112">
        <v>0</v>
      </c>
      <c r="I61" s="111">
        <v>496</v>
      </c>
      <c r="J61" s="113">
        <v>438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19077</v>
      </c>
      <c r="F72" s="104">
        <v>20031</v>
      </c>
      <c r="G72" s="104">
        <v>21073</v>
      </c>
      <c r="H72" s="105">
        <v>22189</v>
      </c>
      <c r="I72" s="104">
        <v>22189</v>
      </c>
      <c r="J72" s="106">
        <v>22189</v>
      </c>
      <c r="K72" s="104">
        <v>23298</v>
      </c>
      <c r="L72" s="104">
        <v>24370</v>
      </c>
      <c r="M72" s="104">
        <v>25661.609999999997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329</v>
      </c>
      <c r="F73" s="104">
        <f t="shared" ref="F73:M73" si="12">SUM(F74:F75)</f>
        <v>320</v>
      </c>
      <c r="G73" s="104">
        <f t="shared" si="12"/>
        <v>353</v>
      </c>
      <c r="H73" s="105">
        <f t="shared" si="12"/>
        <v>349</v>
      </c>
      <c r="I73" s="104">
        <f t="shared" si="12"/>
        <v>2809</v>
      </c>
      <c r="J73" s="106">
        <f t="shared" si="12"/>
        <v>2748</v>
      </c>
      <c r="K73" s="104">
        <f t="shared" si="12"/>
        <v>368</v>
      </c>
      <c r="L73" s="104">
        <f t="shared" si="12"/>
        <v>385</v>
      </c>
      <c r="M73" s="104">
        <f t="shared" si="12"/>
        <v>405.79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329</v>
      </c>
      <c r="F75" s="111">
        <v>320</v>
      </c>
      <c r="G75" s="111">
        <v>353</v>
      </c>
      <c r="H75" s="112">
        <v>349</v>
      </c>
      <c r="I75" s="111">
        <v>2809</v>
      </c>
      <c r="J75" s="113">
        <v>2748</v>
      </c>
      <c r="K75" s="111">
        <v>368</v>
      </c>
      <c r="L75" s="111">
        <v>385</v>
      </c>
      <c r="M75" s="111">
        <v>405.79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1817</v>
      </c>
      <c r="F77" s="90">
        <f t="shared" ref="F77:M77" si="13">F78+F81+F84+F85+F86+F87+F88</f>
        <v>2003</v>
      </c>
      <c r="G77" s="90">
        <f t="shared" si="13"/>
        <v>3011</v>
      </c>
      <c r="H77" s="91">
        <f t="shared" si="13"/>
        <v>0</v>
      </c>
      <c r="I77" s="90">
        <f t="shared" si="13"/>
        <v>272</v>
      </c>
      <c r="J77" s="92">
        <f t="shared" si="13"/>
        <v>194</v>
      </c>
      <c r="K77" s="90">
        <f t="shared" si="13"/>
        <v>2910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1817</v>
      </c>
      <c r="F81" s="104">
        <f t="shared" ref="F81:M81" si="15">SUM(F82:F83)</f>
        <v>1964</v>
      </c>
      <c r="G81" s="104">
        <f t="shared" si="15"/>
        <v>3011</v>
      </c>
      <c r="H81" s="105">
        <f t="shared" si="15"/>
        <v>0</v>
      </c>
      <c r="I81" s="104">
        <f t="shared" si="15"/>
        <v>272</v>
      </c>
      <c r="J81" s="106">
        <f t="shared" si="15"/>
        <v>194</v>
      </c>
      <c r="K81" s="104">
        <f t="shared" si="15"/>
        <v>2910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2231</v>
      </c>
      <c r="H82" s="98">
        <v>0</v>
      </c>
      <c r="I82" s="97">
        <v>0</v>
      </c>
      <c r="J82" s="99">
        <v>0</v>
      </c>
      <c r="K82" s="97">
        <v>1000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1817</v>
      </c>
      <c r="F83" s="111">
        <v>1964</v>
      </c>
      <c r="G83" s="111">
        <v>780</v>
      </c>
      <c r="H83" s="112">
        <v>0</v>
      </c>
      <c r="I83" s="111">
        <v>272</v>
      </c>
      <c r="J83" s="113">
        <v>194</v>
      </c>
      <c r="K83" s="111">
        <v>1910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39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115805</v>
      </c>
      <c r="F92" s="60">
        <f t="shared" ref="F92:M92" si="16">F4+F51+F77+F90</f>
        <v>126521</v>
      </c>
      <c r="G92" s="60">
        <f t="shared" si="16"/>
        <v>136825</v>
      </c>
      <c r="H92" s="61">
        <f t="shared" si="16"/>
        <v>138785</v>
      </c>
      <c r="I92" s="60">
        <f t="shared" si="16"/>
        <v>142287</v>
      </c>
      <c r="J92" s="62">
        <f t="shared" si="16"/>
        <v>142287</v>
      </c>
      <c r="K92" s="60">
        <f t="shared" si="16"/>
        <v>156483</v>
      </c>
      <c r="L92" s="60">
        <f t="shared" si="16"/>
        <v>156811</v>
      </c>
      <c r="M92" s="60">
        <f t="shared" si="16"/>
        <v>165358.66400000002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35840</v>
      </c>
      <c r="F4" s="90">
        <f t="shared" ref="F4:M4" si="0">F5+F8+F47</f>
        <v>36971</v>
      </c>
      <c r="G4" s="90">
        <f t="shared" si="0"/>
        <v>43613</v>
      </c>
      <c r="H4" s="91">
        <f t="shared" si="0"/>
        <v>41450</v>
      </c>
      <c r="I4" s="90">
        <f t="shared" si="0"/>
        <v>42185</v>
      </c>
      <c r="J4" s="92">
        <f t="shared" si="0"/>
        <v>42324</v>
      </c>
      <c r="K4" s="90">
        <f t="shared" si="0"/>
        <v>49855</v>
      </c>
      <c r="L4" s="90">
        <f t="shared" si="0"/>
        <v>49644</v>
      </c>
      <c r="M4" s="90">
        <f t="shared" si="0"/>
        <v>51945.744000000013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22818</v>
      </c>
      <c r="F5" s="118">
        <f t="shared" ref="F5:M5" si="1">SUM(F6:F7)</f>
        <v>23838</v>
      </c>
      <c r="G5" s="118">
        <f t="shared" si="1"/>
        <v>25347</v>
      </c>
      <c r="H5" s="119">
        <f t="shared" si="1"/>
        <v>27698</v>
      </c>
      <c r="I5" s="118">
        <f t="shared" si="1"/>
        <v>28669</v>
      </c>
      <c r="J5" s="120">
        <f t="shared" si="1"/>
        <v>28669</v>
      </c>
      <c r="K5" s="118">
        <f t="shared" si="1"/>
        <v>33860</v>
      </c>
      <c r="L5" s="118">
        <f t="shared" si="1"/>
        <v>35319</v>
      </c>
      <c r="M5" s="118">
        <f t="shared" si="1"/>
        <v>36310.972000000009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22818</v>
      </c>
      <c r="F6" s="97">
        <v>23838</v>
      </c>
      <c r="G6" s="97">
        <v>25347</v>
      </c>
      <c r="H6" s="98">
        <v>27698</v>
      </c>
      <c r="I6" s="97">
        <v>28669</v>
      </c>
      <c r="J6" s="99">
        <v>28669</v>
      </c>
      <c r="K6" s="97">
        <v>33860</v>
      </c>
      <c r="L6" s="97">
        <v>35319</v>
      </c>
      <c r="M6" s="97">
        <v>36310.972000000009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13022</v>
      </c>
      <c r="F8" s="118">
        <f t="shared" ref="F8:M8" si="2">SUM(F9:F46)</f>
        <v>13116</v>
      </c>
      <c r="G8" s="118">
        <f t="shared" si="2"/>
        <v>18266</v>
      </c>
      <c r="H8" s="119">
        <f t="shared" si="2"/>
        <v>13752</v>
      </c>
      <c r="I8" s="118">
        <f t="shared" si="2"/>
        <v>13516</v>
      </c>
      <c r="J8" s="120">
        <f t="shared" si="2"/>
        <v>13655</v>
      </c>
      <c r="K8" s="118">
        <f t="shared" si="2"/>
        <v>15995</v>
      </c>
      <c r="L8" s="118">
        <f t="shared" si="2"/>
        <v>14325</v>
      </c>
      <c r="M8" s="118">
        <f t="shared" si="2"/>
        <v>15634.772000000003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633</v>
      </c>
      <c r="F10" s="104">
        <v>391</v>
      </c>
      <c r="G10" s="104">
        <v>282</v>
      </c>
      <c r="H10" s="105">
        <v>366</v>
      </c>
      <c r="I10" s="104">
        <v>366</v>
      </c>
      <c r="J10" s="106">
        <v>505</v>
      </c>
      <c r="K10" s="104">
        <v>412</v>
      </c>
      <c r="L10" s="104">
        <v>481</v>
      </c>
      <c r="M10" s="104">
        <v>506.97399999999999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261</v>
      </c>
      <c r="F11" s="104">
        <v>188</v>
      </c>
      <c r="G11" s="104">
        <v>148</v>
      </c>
      <c r="H11" s="105">
        <v>210</v>
      </c>
      <c r="I11" s="104">
        <v>210</v>
      </c>
      <c r="J11" s="106">
        <v>210</v>
      </c>
      <c r="K11" s="104">
        <v>221</v>
      </c>
      <c r="L11" s="104">
        <v>232</v>
      </c>
      <c r="M11" s="104">
        <v>244.52800000000002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1957</v>
      </c>
      <c r="F12" s="104">
        <v>2027</v>
      </c>
      <c r="G12" s="104">
        <v>1896</v>
      </c>
      <c r="H12" s="105">
        <v>1940</v>
      </c>
      <c r="I12" s="104">
        <v>1940</v>
      </c>
      <c r="J12" s="106">
        <v>1940</v>
      </c>
      <c r="K12" s="104">
        <v>2000</v>
      </c>
      <c r="L12" s="104">
        <v>1131</v>
      </c>
      <c r="M12" s="104">
        <v>1092.0740000000001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850</v>
      </c>
      <c r="F13" s="104">
        <v>70</v>
      </c>
      <c r="G13" s="104">
        <v>12</v>
      </c>
      <c r="H13" s="105">
        <v>78</v>
      </c>
      <c r="I13" s="104">
        <v>78</v>
      </c>
      <c r="J13" s="106">
        <v>78</v>
      </c>
      <c r="K13" s="104">
        <v>82</v>
      </c>
      <c r="L13" s="104">
        <v>86</v>
      </c>
      <c r="M13" s="104">
        <v>90.644000000000005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334</v>
      </c>
      <c r="F14" s="104">
        <v>656</v>
      </c>
      <c r="G14" s="104">
        <v>531</v>
      </c>
      <c r="H14" s="105">
        <v>732</v>
      </c>
      <c r="I14" s="104">
        <v>732</v>
      </c>
      <c r="J14" s="106">
        <v>732</v>
      </c>
      <c r="K14" s="104">
        <v>453</v>
      </c>
      <c r="L14" s="104">
        <v>806</v>
      </c>
      <c r="M14" s="104">
        <v>849.52400000000011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880</v>
      </c>
      <c r="F15" s="104">
        <v>671</v>
      </c>
      <c r="G15" s="104">
        <v>320</v>
      </c>
      <c r="H15" s="105">
        <v>647</v>
      </c>
      <c r="I15" s="104">
        <v>647</v>
      </c>
      <c r="J15" s="106">
        <v>647</v>
      </c>
      <c r="K15" s="104">
        <v>784</v>
      </c>
      <c r="L15" s="104">
        <v>822</v>
      </c>
      <c r="M15" s="104">
        <v>766.38800000000003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500</v>
      </c>
      <c r="F16" s="104">
        <v>529</v>
      </c>
      <c r="G16" s="104">
        <v>2674</v>
      </c>
      <c r="H16" s="105">
        <v>586</v>
      </c>
      <c r="I16" s="104">
        <v>586</v>
      </c>
      <c r="J16" s="106">
        <v>586</v>
      </c>
      <c r="K16" s="104">
        <v>1214</v>
      </c>
      <c r="L16" s="104">
        <v>224</v>
      </c>
      <c r="M16" s="104">
        <v>236.096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670</v>
      </c>
      <c r="F17" s="104">
        <v>230</v>
      </c>
      <c r="G17" s="104">
        <v>19</v>
      </c>
      <c r="H17" s="105">
        <v>256</v>
      </c>
      <c r="I17" s="104">
        <v>256</v>
      </c>
      <c r="J17" s="106">
        <v>256</v>
      </c>
      <c r="K17" s="104">
        <v>1369</v>
      </c>
      <c r="L17" s="104">
        <v>598</v>
      </c>
      <c r="M17" s="104">
        <v>630.22799999999995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169</v>
      </c>
      <c r="F21" s="104">
        <v>179</v>
      </c>
      <c r="G21" s="104">
        <v>1501</v>
      </c>
      <c r="H21" s="105">
        <v>299</v>
      </c>
      <c r="I21" s="104">
        <v>299</v>
      </c>
      <c r="J21" s="106">
        <v>299</v>
      </c>
      <c r="K21" s="104">
        <v>209</v>
      </c>
      <c r="L21" s="104">
        <v>219</v>
      </c>
      <c r="M21" s="104">
        <v>230.82600000000002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1365</v>
      </c>
      <c r="G22" s="104">
        <v>4036</v>
      </c>
      <c r="H22" s="105">
        <v>1514</v>
      </c>
      <c r="I22" s="104">
        <v>1278</v>
      </c>
      <c r="J22" s="106">
        <v>1278</v>
      </c>
      <c r="K22" s="104">
        <v>974</v>
      </c>
      <c r="L22" s="104">
        <v>1464</v>
      </c>
      <c r="M22" s="104">
        <v>1443.056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960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179</v>
      </c>
      <c r="F24" s="104">
        <v>170</v>
      </c>
      <c r="G24" s="104">
        <v>80</v>
      </c>
      <c r="H24" s="105">
        <v>190</v>
      </c>
      <c r="I24" s="104">
        <v>190</v>
      </c>
      <c r="J24" s="106">
        <v>190</v>
      </c>
      <c r="K24" s="104">
        <v>0</v>
      </c>
      <c r="L24" s="104">
        <v>210</v>
      </c>
      <c r="M24" s="104">
        <v>221.34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608</v>
      </c>
      <c r="I25" s="104">
        <v>608</v>
      </c>
      <c r="J25" s="106">
        <v>608</v>
      </c>
      <c r="K25" s="104">
        <v>658</v>
      </c>
      <c r="L25" s="104">
        <v>158</v>
      </c>
      <c r="M25" s="104">
        <v>166.53200000000001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332</v>
      </c>
      <c r="F29" s="104">
        <v>344</v>
      </c>
      <c r="G29" s="104">
        <v>365</v>
      </c>
      <c r="H29" s="105">
        <v>385</v>
      </c>
      <c r="I29" s="104">
        <v>385</v>
      </c>
      <c r="J29" s="106">
        <v>385</v>
      </c>
      <c r="K29" s="104">
        <v>404</v>
      </c>
      <c r="L29" s="104">
        <v>423</v>
      </c>
      <c r="M29" s="104">
        <v>1382.8420000000001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228</v>
      </c>
      <c r="F30" s="104">
        <v>214</v>
      </c>
      <c r="G30" s="104">
        <v>147</v>
      </c>
      <c r="H30" s="105">
        <v>161</v>
      </c>
      <c r="I30" s="104">
        <v>161</v>
      </c>
      <c r="J30" s="106">
        <v>161</v>
      </c>
      <c r="K30" s="104">
        <v>274</v>
      </c>
      <c r="L30" s="104">
        <v>287</v>
      </c>
      <c r="M30" s="104">
        <v>302.49799999999999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198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22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987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316</v>
      </c>
      <c r="F37" s="104">
        <v>339</v>
      </c>
      <c r="G37" s="104">
        <v>435</v>
      </c>
      <c r="H37" s="105">
        <v>497</v>
      </c>
      <c r="I37" s="104">
        <v>497</v>
      </c>
      <c r="J37" s="106">
        <v>497</v>
      </c>
      <c r="K37" s="104">
        <v>532</v>
      </c>
      <c r="L37" s="104">
        <v>559</v>
      </c>
      <c r="M37" s="104">
        <v>589.18600000000004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532</v>
      </c>
      <c r="F38" s="104">
        <v>349</v>
      </c>
      <c r="G38" s="104">
        <v>269</v>
      </c>
      <c r="H38" s="105">
        <v>289</v>
      </c>
      <c r="I38" s="104">
        <v>289</v>
      </c>
      <c r="J38" s="106">
        <v>289</v>
      </c>
      <c r="K38" s="104">
        <v>308</v>
      </c>
      <c r="L38" s="104">
        <v>323</v>
      </c>
      <c r="M38" s="104">
        <v>340.44200000000001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889</v>
      </c>
      <c r="F39" s="104">
        <v>1706</v>
      </c>
      <c r="G39" s="104">
        <v>951</v>
      </c>
      <c r="H39" s="105">
        <v>1747</v>
      </c>
      <c r="I39" s="104">
        <v>1747</v>
      </c>
      <c r="J39" s="106">
        <v>1747</v>
      </c>
      <c r="K39" s="104">
        <v>2341</v>
      </c>
      <c r="L39" s="104">
        <v>1670</v>
      </c>
      <c r="M39" s="104">
        <v>1760.18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457</v>
      </c>
      <c r="F41" s="104">
        <v>634</v>
      </c>
      <c r="G41" s="104">
        <v>2613</v>
      </c>
      <c r="H41" s="105">
        <v>717</v>
      </c>
      <c r="I41" s="104">
        <v>717</v>
      </c>
      <c r="J41" s="106">
        <v>717</v>
      </c>
      <c r="K41" s="104">
        <v>722</v>
      </c>
      <c r="L41" s="104">
        <v>800</v>
      </c>
      <c r="M41" s="104">
        <v>843.2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1263</v>
      </c>
      <c r="F42" s="104">
        <v>1009</v>
      </c>
      <c r="G42" s="104">
        <v>1235</v>
      </c>
      <c r="H42" s="105">
        <v>1349</v>
      </c>
      <c r="I42" s="104">
        <v>1349</v>
      </c>
      <c r="J42" s="106">
        <v>1349</v>
      </c>
      <c r="K42" s="104">
        <v>1089</v>
      </c>
      <c r="L42" s="104">
        <v>2551</v>
      </c>
      <c r="M42" s="104">
        <v>2588.04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169</v>
      </c>
      <c r="F43" s="104">
        <v>170</v>
      </c>
      <c r="G43" s="104">
        <v>0</v>
      </c>
      <c r="H43" s="105">
        <v>190</v>
      </c>
      <c r="I43" s="104">
        <v>190</v>
      </c>
      <c r="J43" s="106">
        <v>190</v>
      </c>
      <c r="K43" s="104">
        <v>906</v>
      </c>
      <c r="L43" s="104">
        <v>208</v>
      </c>
      <c r="M43" s="104">
        <v>219.232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1145</v>
      </c>
      <c r="F45" s="104">
        <v>807</v>
      </c>
      <c r="G45" s="104">
        <v>752</v>
      </c>
      <c r="H45" s="105">
        <v>924</v>
      </c>
      <c r="I45" s="104">
        <v>924</v>
      </c>
      <c r="J45" s="106">
        <v>924</v>
      </c>
      <c r="K45" s="104">
        <v>973</v>
      </c>
      <c r="L45" s="104">
        <v>1006</v>
      </c>
      <c r="M45" s="104">
        <v>1060.3240000000001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100</v>
      </c>
      <c r="F46" s="111">
        <v>59</v>
      </c>
      <c r="G46" s="111">
        <v>0</v>
      </c>
      <c r="H46" s="112">
        <v>67</v>
      </c>
      <c r="I46" s="111">
        <v>67</v>
      </c>
      <c r="J46" s="113">
        <v>67</v>
      </c>
      <c r="K46" s="111">
        <v>70</v>
      </c>
      <c r="L46" s="111">
        <v>67</v>
      </c>
      <c r="M46" s="111">
        <v>70.618000000000009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17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17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329</v>
      </c>
      <c r="F51" s="90">
        <f t="shared" ref="F51:M51" si="4">F52+F59+F62+F63+F64+F72+F73</f>
        <v>320</v>
      </c>
      <c r="G51" s="90">
        <f t="shared" si="4"/>
        <v>353</v>
      </c>
      <c r="H51" s="91">
        <f t="shared" si="4"/>
        <v>349</v>
      </c>
      <c r="I51" s="90">
        <f t="shared" si="4"/>
        <v>1729</v>
      </c>
      <c r="J51" s="92">
        <f t="shared" si="4"/>
        <v>1670</v>
      </c>
      <c r="K51" s="90">
        <f t="shared" si="4"/>
        <v>368</v>
      </c>
      <c r="L51" s="90">
        <f t="shared" si="4"/>
        <v>385</v>
      </c>
      <c r="M51" s="90">
        <f t="shared" si="4"/>
        <v>405.79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329</v>
      </c>
      <c r="F73" s="104">
        <f t="shared" ref="F73:M73" si="12">SUM(F74:F75)</f>
        <v>320</v>
      </c>
      <c r="G73" s="104">
        <f t="shared" si="12"/>
        <v>353</v>
      </c>
      <c r="H73" s="105">
        <f t="shared" si="12"/>
        <v>349</v>
      </c>
      <c r="I73" s="104">
        <f t="shared" si="12"/>
        <v>1729</v>
      </c>
      <c r="J73" s="106">
        <f t="shared" si="12"/>
        <v>1670</v>
      </c>
      <c r="K73" s="104">
        <f t="shared" si="12"/>
        <v>368</v>
      </c>
      <c r="L73" s="104">
        <f t="shared" si="12"/>
        <v>385</v>
      </c>
      <c r="M73" s="104">
        <f t="shared" si="12"/>
        <v>405.79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329</v>
      </c>
      <c r="F75" s="111">
        <v>320</v>
      </c>
      <c r="G75" s="111">
        <v>353</v>
      </c>
      <c r="H75" s="112">
        <v>349</v>
      </c>
      <c r="I75" s="111">
        <v>1729</v>
      </c>
      <c r="J75" s="113">
        <v>1670</v>
      </c>
      <c r="K75" s="111">
        <v>368</v>
      </c>
      <c r="L75" s="111">
        <v>385</v>
      </c>
      <c r="M75" s="111">
        <v>405.79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732</v>
      </c>
      <c r="F77" s="90">
        <f t="shared" ref="F77:M77" si="13">F78+F81+F84+F85+F86+F87+F88</f>
        <v>1749</v>
      </c>
      <c r="G77" s="90">
        <f t="shared" si="13"/>
        <v>2361</v>
      </c>
      <c r="H77" s="91">
        <f t="shared" si="13"/>
        <v>0</v>
      </c>
      <c r="I77" s="90">
        <f t="shared" si="13"/>
        <v>236</v>
      </c>
      <c r="J77" s="92">
        <f t="shared" si="13"/>
        <v>156</v>
      </c>
      <c r="K77" s="90">
        <f t="shared" si="13"/>
        <v>2560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732</v>
      </c>
      <c r="F81" s="104">
        <f t="shared" ref="F81:M81" si="15">SUM(F82:F83)</f>
        <v>1749</v>
      </c>
      <c r="G81" s="104">
        <f t="shared" si="15"/>
        <v>2361</v>
      </c>
      <c r="H81" s="105">
        <f t="shared" si="15"/>
        <v>0</v>
      </c>
      <c r="I81" s="104">
        <f t="shared" si="15"/>
        <v>236</v>
      </c>
      <c r="J81" s="106">
        <f t="shared" si="15"/>
        <v>156</v>
      </c>
      <c r="K81" s="104">
        <f t="shared" si="15"/>
        <v>2560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2231</v>
      </c>
      <c r="H82" s="98">
        <v>0</v>
      </c>
      <c r="I82" s="97">
        <v>0</v>
      </c>
      <c r="J82" s="99">
        <v>0</v>
      </c>
      <c r="K82" s="97">
        <v>1000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732</v>
      </c>
      <c r="F83" s="111">
        <v>1749</v>
      </c>
      <c r="G83" s="111">
        <v>130</v>
      </c>
      <c r="H83" s="112">
        <v>0</v>
      </c>
      <c r="I83" s="111">
        <v>236</v>
      </c>
      <c r="J83" s="113">
        <v>156</v>
      </c>
      <c r="K83" s="111">
        <v>1560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36901</v>
      </c>
      <c r="F92" s="60">
        <f t="shared" ref="F92:M92" si="16">F4+F51+F77+F90</f>
        <v>39040</v>
      </c>
      <c r="G92" s="60">
        <f t="shared" si="16"/>
        <v>46327</v>
      </c>
      <c r="H92" s="61">
        <f t="shared" si="16"/>
        <v>41799</v>
      </c>
      <c r="I92" s="60">
        <f t="shared" si="16"/>
        <v>44150</v>
      </c>
      <c r="J92" s="62">
        <f t="shared" si="16"/>
        <v>44150</v>
      </c>
      <c r="K92" s="60">
        <f t="shared" si="16"/>
        <v>52783</v>
      </c>
      <c r="L92" s="60">
        <f t="shared" si="16"/>
        <v>50029</v>
      </c>
      <c r="M92" s="60">
        <f t="shared" si="16"/>
        <v>52351.534000000014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181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12859</v>
      </c>
      <c r="F4" s="90">
        <f t="shared" ref="F4:M4" si="0">F5+F8+F47</f>
        <v>12646</v>
      </c>
      <c r="G4" s="90">
        <f t="shared" si="0"/>
        <v>13780</v>
      </c>
      <c r="H4" s="91">
        <f t="shared" si="0"/>
        <v>16647</v>
      </c>
      <c r="I4" s="90">
        <f t="shared" si="0"/>
        <v>16151</v>
      </c>
      <c r="J4" s="92">
        <f t="shared" si="0"/>
        <v>16209</v>
      </c>
      <c r="K4" s="90">
        <f t="shared" si="0"/>
        <v>16955</v>
      </c>
      <c r="L4" s="90">
        <f t="shared" si="0"/>
        <v>16728</v>
      </c>
      <c r="M4" s="90">
        <f t="shared" si="0"/>
        <v>17614.583999999999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4884</v>
      </c>
      <c r="F5" s="118">
        <f t="shared" ref="F5:M5" si="1">SUM(F6:F7)</f>
        <v>5219</v>
      </c>
      <c r="G5" s="118">
        <f t="shared" si="1"/>
        <v>5839</v>
      </c>
      <c r="H5" s="119">
        <f t="shared" si="1"/>
        <v>6286</v>
      </c>
      <c r="I5" s="118">
        <f t="shared" si="1"/>
        <v>6286</v>
      </c>
      <c r="J5" s="120">
        <f t="shared" si="1"/>
        <v>6286</v>
      </c>
      <c r="K5" s="118">
        <f t="shared" si="1"/>
        <v>6603</v>
      </c>
      <c r="L5" s="118">
        <f t="shared" si="1"/>
        <v>6960</v>
      </c>
      <c r="M5" s="118">
        <f t="shared" si="1"/>
        <v>7328.8799999999992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4884</v>
      </c>
      <c r="F6" s="97">
        <v>5219</v>
      </c>
      <c r="G6" s="97">
        <v>5839</v>
      </c>
      <c r="H6" s="98">
        <v>6286</v>
      </c>
      <c r="I6" s="97">
        <v>6286</v>
      </c>
      <c r="J6" s="99">
        <v>6286</v>
      </c>
      <c r="K6" s="97">
        <v>6603</v>
      </c>
      <c r="L6" s="97">
        <v>6960</v>
      </c>
      <c r="M6" s="97">
        <v>7328.8799999999992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7975</v>
      </c>
      <c r="F8" s="118">
        <f t="shared" ref="F8:M8" si="2">SUM(F9:F46)</f>
        <v>7427</v>
      </c>
      <c r="G8" s="118">
        <f t="shared" si="2"/>
        <v>7941</v>
      </c>
      <c r="H8" s="119">
        <f t="shared" si="2"/>
        <v>10361</v>
      </c>
      <c r="I8" s="118">
        <f t="shared" si="2"/>
        <v>9865</v>
      </c>
      <c r="J8" s="120">
        <f t="shared" si="2"/>
        <v>9923</v>
      </c>
      <c r="K8" s="118">
        <f t="shared" si="2"/>
        <v>10352</v>
      </c>
      <c r="L8" s="118">
        <f t="shared" si="2"/>
        <v>9768</v>
      </c>
      <c r="M8" s="118">
        <f t="shared" si="2"/>
        <v>10285.704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380</v>
      </c>
      <c r="F14" s="104">
        <v>350</v>
      </c>
      <c r="G14" s="104">
        <v>350</v>
      </c>
      <c r="H14" s="105">
        <v>369</v>
      </c>
      <c r="I14" s="104">
        <v>369</v>
      </c>
      <c r="J14" s="106">
        <v>427</v>
      </c>
      <c r="K14" s="104">
        <v>387</v>
      </c>
      <c r="L14" s="104">
        <v>405</v>
      </c>
      <c r="M14" s="104">
        <v>426.46499999999997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257</v>
      </c>
      <c r="F15" s="104">
        <v>273</v>
      </c>
      <c r="G15" s="104">
        <v>287</v>
      </c>
      <c r="H15" s="105">
        <v>303</v>
      </c>
      <c r="I15" s="104">
        <v>303</v>
      </c>
      <c r="J15" s="106">
        <v>303</v>
      </c>
      <c r="K15" s="104">
        <v>318</v>
      </c>
      <c r="L15" s="104">
        <v>333</v>
      </c>
      <c r="M15" s="104">
        <v>350.649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311</v>
      </c>
      <c r="F37" s="104">
        <v>736</v>
      </c>
      <c r="G37" s="104">
        <v>773</v>
      </c>
      <c r="H37" s="105">
        <v>816</v>
      </c>
      <c r="I37" s="104">
        <v>816</v>
      </c>
      <c r="J37" s="106">
        <v>816</v>
      </c>
      <c r="K37" s="104">
        <v>857</v>
      </c>
      <c r="L37" s="104">
        <v>898</v>
      </c>
      <c r="M37" s="104">
        <v>945.59399999999994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6598</v>
      </c>
      <c r="F42" s="104">
        <v>5525</v>
      </c>
      <c r="G42" s="104">
        <v>6007</v>
      </c>
      <c r="H42" s="105">
        <v>8296</v>
      </c>
      <c r="I42" s="104">
        <v>7800</v>
      </c>
      <c r="J42" s="106">
        <v>7800</v>
      </c>
      <c r="K42" s="104">
        <v>8183</v>
      </c>
      <c r="L42" s="104">
        <v>7498</v>
      </c>
      <c r="M42" s="104">
        <v>7895.3939999999993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429</v>
      </c>
      <c r="F45" s="104">
        <v>543</v>
      </c>
      <c r="G45" s="104">
        <v>524</v>
      </c>
      <c r="H45" s="105">
        <v>577</v>
      </c>
      <c r="I45" s="104">
        <v>577</v>
      </c>
      <c r="J45" s="106">
        <v>577</v>
      </c>
      <c r="K45" s="104">
        <v>607</v>
      </c>
      <c r="L45" s="104">
        <v>634</v>
      </c>
      <c r="M45" s="104">
        <v>667.60199999999998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19077</v>
      </c>
      <c r="F51" s="90">
        <f t="shared" ref="F51:M51" si="4">F52+F59+F62+F63+F64+F72+F73</f>
        <v>20405</v>
      </c>
      <c r="G51" s="90">
        <f t="shared" si="4"/>
        <v>21409</v>
      </c>
      <c r="H51" s="91">
        <f t="shared" si="4"/>
        <v>22189</v>
      </c>
      <c r="I51" s="90">
        <f t="shared" si="4"/>
        <v>22685</v>
      </c>
      <c r="J51" s="92">
        <f t="shared" si="4"/>
        <v>22627</v>
      </c>
      <c r="K51" s="90">
        <f t="shared" si="4"/>
        <v>23298</v>
      </c>
      <c r="L51" s="90">
        <f t="shared" si="4"/>
        <v>24370</v>
      </c>
      <c r="M51" s="90">
        <f t="shared" si="4"/>
        <v>25661.609999999997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374</v>
      </c>
      <c r="G59" s="118">
        <f t="shared" si="8"/>
        <v>336</v>
      </c>
      <c r="H59" s="119">
        <f t="shared" si="8"/>
        <v>0</v>
      </c>
      <c r="I59" s="118">
        <f t="shared" si="8"/>
        <v>496</v>
      </c>
      <c r="J59" s="120">
        <f t="shared" si="8"/>
        <v>438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374</v>
      </c>
      <c r="G61" s="111">
        <v>336</v>
      </c>
      <c r="H61" s="112">
        <v>0</v>
      </c>
      <c r="I61" s="111">
        <v>496</v>
      </c>
      <c r="J61" s="113">
        <v>438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19077</v>
      </c>
      <c r="F72" s="104">
        <v>20031</v>
      </c>
      <c r="G72" s="104">
        <v>21073</v>
      </c>
      <c r="H72" s="105">
        <v>22189</v>
      </c>
      <c r="I72" s="104">
        <v>22189</v>
      </c>
      <c r="J72" s="106">
        <v>22189</v>
      </c>
      <c r="K72" s="104">
        <v>23298</v>
      </c>
      <c r="L72" s="104">
        <v>24370</v>
      </c>
      <c r="M72" s="104">
        <v>25661.609999999997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859</v>
      </c>
      <c r="F77" s="90">
        <f t="shared" ref="F77:M77" si="13">F78+F81+F84+F85+F86+F87+F88</f>
        <v>254</v>
      </c>
      <c r="G77" s="90">
        <f t="shared" si="13"/>
        <v>233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859</v>
      </c>
      <c r="F81" s="104">
        <f t="shared" ref="F81:M81" si="15">SUM(F82:F83)</f>
        <v>215</v>
      </c>
      <c r="G81" s="104">
        <f t="shared" si="15"/>
        <v>233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859</v>
      </c>
      <c r="F83" s="111">
        <v>215</v>
      </c>
      <c r="G83" s="111">
        <v>233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39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32795</v>
      </c>
      <c r="F92" s="60">
        <f t="shared" ref="F92:M92" si="16">F4+F51+F77+F90</f>
        <v>33305</v>
      </c>
      <c r="G92" s="60">
        <f t="shared" si="16"/>
        <v>35422</v>
      </c>
      <c r="H92" s="61">
        <f t="shared" si="16"/>
        <v>38836</v>
      </c>
      <c r="I92" s="60">
        <f t="shared" si="16"/>
        <v>38836</v>
      </c>
      <c r="J92" s="62">
        <f t="shared" si="16"/>
        <v>38836</v>
      </c>
      <c r="K92" s="60">
        <f t="shared" si="16"/>
        <v>40253</v>
      </c>
      <c r="L92" s="60">
        <f t="shared" si="16"/>
        <v>41098</v>
      </c>
      <c r="M92" s="60">
        <f t="shared" si="16"/>
        <v>43276.193999999996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>
      <selection activeCell="E6" sqref="E6"/>
    </sheetView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182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28121</v>
      </c>
      <c r="F4" s="90">
        <f t="shared" ref="F4:M4" si="0">F5+F8+F47</f>
        <v>35740</v>
      </c>
      <c r="G4" s="90">
        <f t="shared" si="0"/>
        <v>35092</v>
      </c>
      <c r="H4" s="91">
        <f t="shared" si="0"/>
        <v>37574</v>
      </c>
      <c r="I4" s="90">
        <f t="shared" si="0"/>
        <v>37609</v>
      </c>
      <c r="J4" s="92">
        <f t="shared" si="0"/>
        <v>37607</v>
      </c>
      <c r="K4" s="90">
        <f t="shared" si="0"/>
        <v>41491</v>
      </c>
      <c r="L4" s="90">
        <f t="shared" si="0"/>
        <v>42998</v>
      </c>
      <c r="M4" s="90">
        <f t="shared" si="0"/>
        <v>45819.892000000007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20825</v>
      </c>
      <c r="F5" s="118">
        <f t="shared" ref="F5:M5" si="1">SUM(F6:F7)</f>
        <v>23801</v>
      </c>
      <c r="G5" s="118">
        <f t="shared" si="1"/>
        <v>25806</v>
      </c>
      <c r="H5" s="119">
        <f t="shared" si="1"/>
        <v>27521</v>
      </c>
      <c r="I5" s="118">
        <f t="shared" si="1"/>
        <v>27592</v>
      </c>
      <c r="J5" s="120">
        <f t="shared" si="1"/>
        <v>27592</v>
      </c>
      <c r="K5" s="118">
        <f t="shared" si="1"/>
        <v>30946</v>
      </c>
      <c r="L5" s="118">
        <f t="shared" si="1"/>
        <v>32263</v>
      </c>
      <c r="M5" s="118">
        <f t="shared" si="1"/>
        <v>34580.202000000005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20825</v>
      </c>
      <c r="F6" s="97">
        <v>23801</v>
      </c>
      <c r="G6" s="97">
        <v>25806</v>
      </c>
      <c r="H6" s="98">
        <v>27521</v>
      </c>
      <c r="I6" s="97">
        <v>27592</v>
      </c>
      <c r="J6" s="99">
        <v>27592</v>
      </c>
      <c r="K6" s="97">
        <v>30946</v>
      </c>
      <c r="L6" s="97">
        <v>32263</v>
      </c>
      <c r="M6" s="97">
        <v>34580.202000000005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7296</v>
      </c>
      <c r="F8" s="118">
        <f t="shared" ref="F8:M8" si="2">SUM(F9:F46)</f>
        <v>11939</v>
      </c>
      <c r="G8" s="118">
        <f t="shared" si="2"/>
        <v>9286</v>
      </c>
      <c r="H8" s="119">
        <f t="shared" si="2"/>
        <v>10053</v>
      </c>
      <c r="I8" s="118">
        <f t="shared" si="2"/>
        <v>10017</v>
      </c>
      <c r="J8" s="120">
        <f t="shared" si="2"/>
        <v>10015</v>
      </c>
      <c r="K8" s="118">
        <f t="shared" si="2"/>
        <v>10545</v>
      </c>
      <c r="L8" s="118">
        <f t="shared" si="2"/>
        <v>10735</v>
      </c>
      <c r="M8" s="118">
        <f t="shared" si="2"/>
        <v>11239.690000000002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483</v>
      </c>
      <c r="F10" s="104">
        <v>581</v>
      </c>
      <c r="G10" s="104">
        <v>270</v>
      </c>
      <c r="H10" s="105">
        <v>646</v>
      </c>
      <c r="I10" s="104">
        <v>646</v>
      </c>
      <c r="J10" s="106">
        <v>646</v>
      </c>
      <c r="K10" s="104">
        <v>505</v>
      </c>
      <c r="L10" s="104">
        <v>410</v>
      </c>
      <c r="M10" s="104">
        <v>432.14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1347</v>
      </c>
      <c r="F14" s="104">
        <v>2291</v>
      </c>
      <c r="G14" s="104">
        <v>1279</v>
      </c>
      <c r="H14" s="105">
        <v>1261</v>
      </c>
      <c r="I14" s="104">
        <v>1225</v>
      </c>
      <c r="J14" s="106">
        <v>1223</v>
      </c>
      <c r="K14" s="104">
        <v>1026</v>
      </c>
      <c r="L14" s="104">
        <v>1187</v>
      </c>
      <c r="M14" s="104">
        <v>1251.098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200</v>
      </c>
      <c r="F15" s="104">
        <v>210</v>
      </c>
      <c r="G15" s="104">
        <v>326</v>
      </c>
      <c r="H15" s="105">
        <v>233</v>
      </c>
      <c r="I15" s="104">
        <v>233</v>
      </c>
      <c r="J15" s="106">
        <v>233</v>
      </c>
      <c r="K15" s="104">
        <v>145</v>
      </c>
      <c r="L15" s="104">
        <v>257</v>
      </c>
      <c r="M15" s="104">
        <v>270.87799999999999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120</v>
      </c>
      <c r="F17" s="104">
        <v>145</v>
      </c>
      <c r="G17" s="104">
        <v>120</v>
      </c>
      <c r="H17" s="105">
        <v>161</v>
      </c>
      <c r="I17" s="104">
        <v>161</v>
      </c>
      <c r="J17" s="106">
        <v>161</v>
      </c>
      <c r="K17" s="104">
        <v>169</v>
      </c>
      <c r="L17" s="104">
        <v>177</v>
      </c>
      <c r="M17" s="104">
        <v>186.55800000000002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259</v>
      </c>
      <c r="F21" s="104">
        <v>190</v>
      </c>
      <c r="G21" s="104">
        <v>197</v>
      </c>
      <c r="H21" s="105">
        <v>208</v>
      </c>
      <c r="I21" s="104">
        <v>208</v>
      </c>
      <c r="J21" s="106">
        <v>208</v>
      </c>
      <c r="K21" s="104">
        <v>69</v>
      </c>
      <c r="L21" s="104">
        <v>94</v>
      </c>
      <c r="M21" s="104">
        <v>99.076000000000008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300</v>
      </c>
      <c r="F30" s="104">
        <v>315</v>
      </c>
      <c r="G30" s="104">
        <v>331</v>
      </c>
      <c r="H30" s="105">
        <v>349</v>
      </c>
      <c r="I30" s="104">
        <v>349</v>
      </c>
      <c r="J30" s="106">
        <v>349</v>
      </c>
      <c r="K30" s="104">
        <v>166</v>
      </c>
      <c r="L30" s="104">
        <v>954</v>
      </c>
      <c r="M30" s="104">
        <v>1005.5160000000001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278</v>
      </c>
      <c r="F37" s="104">
        <v>369</v>
      </c>
      <c r="G37" s="104">
        <v>266</v>
      </c>
      <c r="H37" s="105">
        <v>344</v>
      </c>
      <c r="I37" s="104">
        <v>344</v>
      </c>
      <c r="J37" s="106">
        <v>344</v>
      </c>
      <c r="K37" s="104">
        <v>280</v>
      </c>
      <c r="L37" s="104">
        <v>380</v>
      </c>
      <c r="M37" s="104">
        <v>400.52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1002</v>
      </c>
      <c r="F38" s="104">
        <v>1388</v>
      </c>
      <c r="G38" s="104">
        <v>1079</v>
      </c>
      <c r="H38" s="105">
        <v>1505</v>
      </c>
      <c r="I38" s="104">
        <v>1505</v>
      </c>
      <c r="J38" s="106">
        <v>1505</v>
      </c>
      <c r="K38" s="104">
        <v>1633</v>
      </c>
      <c r="L38" s="104">
        <v>1401</v>
      </c>
      <c r="M38" s="104">
        <v>1476.6540000000002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-50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2167</v>
      </c>
      <c r="F42" s="104">
        <v>4375</v>
      </c>
      <c r="G42" s="104">
        <v>4201</v>
      </c>
      <c r="H42" s="105">
        <v>3994</v>
      </c>
      <c r="I42" s="104">
        <v>3994</v>
      </c>
      <c r="J42" s="106">
        <v>3994</v>
      </c>
      <c r="K42" s="104">
        <v>5406</v>
      </c>
      <c r="L42" s="104">
        <v>5286</v>
      </c>
      <c r="M42" s="104">
        <v>5571.4440000000004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1090</v>
      </c>
      <c r="F45" s="104">
        <v>1661</v>
      </c>
      <c r="G45" s="104">
        <v>748</v>
      </c>
      <c r="H45" s="105">
        <v>1164</v>
      </c>
      <c r="I45" s="104">
        <v>1164</v>
      </c>
      <c r="J45" s="106">
        <v>1164</v>
      </c>
      <c r="K45" s="104">
        <v>973</v>
      </c>
      <c r="L45" s="104">
        <v>335</v>
      </c>
      <c r="M45" s="104">
        <v>278.08999999999997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50</v>
      </c>
      <c r="F46" s="111">
        <v>414</v>
      </c>
      <c r="G46" s="111">
        <v>469</v>
      </c>
      <c r="H46" s="112">
        <v>188</v>
      </c>
      <c r="I46" s="111">
        <v>188</v>
      </c>
      <c r="J46" s="113">
        <v>188</v>
      </c>
      <c r="K46" s="111">
        <v>223</v>
      </c>
      <c r="L46" s="111">
        <v>254</v>
      </c>
      <c r="M46" s="111">
        <v>267.71600000000001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226</v>
      </c>
      <c r="F77" s="90">
        <f t="shared" ref="F77:M77" si="13">F78+F81+F84+F85+F86+F87+F88</f>
        <v>0</v>
      </c>
      <c r="G77" s="90">
        <f t="shared" si="13"/>
        <v>417</v>
      </c>
      <c r="H77" s="91">
        <f t="shared" si="13"/>
        <v>0</v>
      </c>
      <c r="I77" s="90">
        <f t="shared" si="13"/>
        <v>36</v>
      </c>
      <c r="J77" s="92">
        <f t="shared" si="13"/>
        <v>38</v>
      </c>
      <c r="K77" s="90">
        <f t="shared" si="13"/>
        <v>350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226</v>
      </c>
      <c r="F81" s="104">
        <f t="shared" ref="F81:M81" si="15">SUM(F82:F83)</f>
        <v>0</v>
      </c>
      <c r="G81" s="104">
        <f t="shared" si="15"/>
        <v>417</v>
      </c>
      <c r="H81" s="105">
        <f t="shared" si="15"/>
        <v>0</v>
      </c>
      <c r="I81" s="104">
        <f t="shared" si="15"/>
        <v>36</v>
      </c>
      <c r="J81" s="106">
        <f t="shared" si="15"/>
        <v>38</v>
      </c>
      <c r="K81" s="104">
        <f t="shared" si="15"/>
        <v>350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226</v>
      </c>
      <c r="F83" s="111">
        <v>0</v>
      </c>
      <c r="G83" s="111">
        <v>417</v>
      </c>
      <c r="H83" s="112">
        <v>0</v>
      </c>
      <c r="I83" s="111">
        <v>36</v>
      </c>
      <c r="J83" s="113">
        <v>38</v>
      </c>
      <c r="K83" s="111">
        <v>350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28347</v>
      </c>
      <c r="F92" s="60">
        <f t="shared" ref="F92:M92" si="16">F4+F51+F77+F90</f>
        <v>35740</v>
      </c>
      <c r="G92" s="60">
        <f t="shared" si="16"/>
        <v>35509</v>
      </c>
      <c r="H92" s="61">
        <f t="shared" si="16"/>
        <v>37574</v>
      </c>
      <c r="I92" s="60">
        <f t="shared" si="16"/>
        <v>37645</v>
      </c>
      <c r="J92" s="62">
        <f t="shared" si="16"/>
        <v>37645</v>
      </c>
      <c r="K92" s="60">
        <f t="shared" si="16"/>
        <v>41841</v>
      </c>
      <c r="L92" s="60">
        <f t="shared" si="16"/>
        <v>42998</v>
      </c>
      <c r="M92" s="60">
        <f t="shared" si="16"/>
        <v>45819.892000000007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2014-05-29T12:47:35Z</dcterms:created>
  <dcterms:modified xsi:type="dcterms:W3CDTF">2014-05-30T12:06:48Z</dcterms:modified>
</cp:coreProperties>
</file>